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weiguo/Desktop/"/>
    </mc:Choice>
  </mc:AlternateContent>
  <xr:revisionPtr revIDLastSave="0" documentId="8_{F23BF8CC-D289-1F4B-AB04-983FB66287D1}" xr6:coauthVersionLast="47" xr6:coauthVersionMax="47" xr10:uidLastSave="{00000000-0000-0000-0000-000000000000}"/>
  <bookViews>
    <workbookView xWindow="0" yWindow="0" windowWidth="28800" windowHeight="18000" activeTab="2"/>
  </bookViews>
  <sheets>
    <sheet name="FRED Graph" sheetId="1" r:id="rId1"/>
    <sheet name="Model 1" sheetId="3" r:id="rId2"/>
    <sheet name="Model 2" sheetId="2" r:id="rId3"/>
    <sheet name="Q2" sheetId="4" r:id="rId4"/>
    <sheet name="Q2 Correct" sheetId="6" r:id="rId5"/>
  </sheets>
  <definedNames>
    <definedName name="solver_adj" localSheetId="1" hidden="1">'Model 1'!$O$2:$O$4</definedName>
    <definedName name="solver_adj" localSheetId="2" hidden="1">'Model 2'!$M$2:$M$4</definedName>
    <definedName name="solver_adj" localSheetId="3" hidden="1">'Q2'!$M$2:$M$4</definedName>
    <definedName name="solver_adj" localSheetId="4" hidden="1">'Q2 Correct'!$M$2:$M$4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'Model 1'!$O$2</definedName>
    <definedName name="solver_lhs1" localSheetId="2" hidden="1">'Model 2'!$M$2</definedName>
    <definedName name="solver_lhs1" localSheetId="3" hidden="1">'Q2'!$M$2</definedName>
    <definedName name="solver_lhs1" localSheetId="4" hidden="1">'Q2 Correct'!$M$2</definedName>
    <definedName name="solver_lhs2" localSheetId="1" hidden="1">'Model 1'!$O$3</definedName>
    <definedName name="solver_lhs2" localSheetId="2" hidden="1">'Model 2'!$M$3</definedName>
    <definedName name="solver_lhs2" localSheetId="3" hidden="1">'Q2'!$M$3</definedName>
    <definedName name="solver_lhs2" localSheetId="4" hidden="1">'Q2 Correct'!$M$3</definedName>
    <definedName name="solver_lhs3" localSheetId="1" hidden="1">'Model 1'!$O$4</definedName>
    <definedName name="solver_lhs3" localSheetId="2" hidden="1">'Model 2'!$M$4</definedName>
    <definedName name="solver_lhs3" localSheetId="3" hidden="1">'Q2'!$M$4</definedName>
    <definedName name="solver_lhs3" localSheetId="4" hidden="1">'Q2 Correct'!$M$4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opt" localSheetId="1" hidden="1">'Model 1'!$O$6</definedName>
    <definedName name="solver_opt" localSheetId="2" hidden="1">'Model 2'!$M$6</definedName>
    <definedName name="solver_opt" localSheetId="3" hidden="1">'Q2'!$M$8</definedName>
    <definedName name="solver_opt" localSheetId="4" hidden="1">'Q2 Correct'!$M$8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2" i="6" l="1"/>
  <c r="P412" i="6"/>
  <c r="M412" i="6"/>
  <c r="G408" i="6"/>
  <c r="G398" i="6"/>
  <c r="G372" i="6"/>
  <c r="G373" i="6"/>
  <c r="G374" i="6"/>
  <c r="G375" i="6"/>
  <c r="G376" i="6"/>
  <c r="G377" i="6"/>
  <c r="G378" i="6"/>
  <c r="G379" i="6"/>
  <c r="G380" i="6"/>
  <c r="G381" i="6"/>
  <c r="G382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83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D28" i="6"/>
  <c r="E28" i="6"/>
  <c r="F29" i="6"/>
  <c r="D29" i="6"/>
  <c r="E29" i="6"/>
  <c r="F30" i="6"/>
  <c r="D30" i="6"/>
  <c r="E30" i="6"/>
  <c r="F31" i="6"/>
  <c r="D31" i="6"/>
  <c r="E31" i="6"/>
  <c r="F32" i="6"/>
  <c r="D32" i="6"/>
  <c r="E32" i="6"/>
  <c r="F33" i="6"/>
  <c r="D33" i="6"/>
  <c r="E33" i="6"/>
  <c r="F34" i="6"/>
  <c r="D34" i="6"/>
  <c r="E34" i="6"/>
  <c r="F35" i="6"/>
  <c r="D35" i="6"/>
  <c r="E35" i="6"/>
  <c r="F36" i="6"/>
  <c r="D36" i="6"/>
  <c r="E36" i="6"/>
  <c r="F37" i="6"/>
  <c r="D37" i="6"/>
  <c r="E37" i="6"/>
  <c r="F38" i="6"/>
  <c r="D38" i="6"/>
  <c r="E38" i="6"/>
  <c r="F39" i="6"/>
  <c r="D39" i="6"/>
  <c r="E39" i="6"/>
  <c r="F40" i="6"/>
  <c r="D40" i="6"/>
  <c r="E40" i="6"/>
  <c r="F41" i="6"/>
  <c r="D41" i="6"/>
  <c r="E41" i="6"/>
  <c r="F42" i="6"/>
  <c r="D42" i="6"/>
  <c r="E42" i="6"/>
  <c r="F43" i="6"/>
  <c r="D43" i="6"/>
  <c r="E43" i="6"/>
  <c r="F44" i="6"/>
  <c r="D44" i="6"/>
  <c r="E44" i="6"/>
  <c r="F45" i="6"/>
  <c r="D45" i="6"/>
  <c r="E45" i="6"/>
  <c r="F46" i="6"/>
  <c r="D46" i="6"/>
  <c r="E46" i="6"/>
  <c r="F47" i="6"/>
  <c r="D47" i="6"/>
  <c r="E47" i="6"/>
  <c r="F48" i="6"/>
  <c r="D48" i="6"/>
  <c r="E48" i="6"/>
  <c r="F49" i="6"/>
  <c r="D49" i="6"/>
  <c r="E49" i="6"/>
  <c r="F50" i="6"/>
  <c r="D50" i="6"/>
  <c r="E50" i="6"/>
  <c r="F51" i="6"/>
  <c r="D51" i="6"/>
  <c r="E51" i="6"/>
  <c r="F52" i="6"/>
  <c r="D52" i="6"/>
  <c r="E52" i="6"/>
  <c r="F53" i="6"/>
  <c r="D53" i="6"/>
  <c r="E53" i="6"/>
  <c r="F54" i="6"/>
  <c r="D54" i="6"/>
  <c r="E54" i="6"/>
  <c r="F55" i="6"/>
  <c r="D55" i="6"/>
  <c r="E55" i="6"/>
  <c r="F56" i="6"/>
  <c r="D56" i="6"/>
  <c r="E56" i="6"/>
  <c r="F57" i="6"/>
  <c r="D57" i="6"/>
  <c r="E57" i="6"/>
  <c r="F58" i="6"/>
  <c r="D58" i="6"/>
  <c r="E58" i="6"/>
  <c r="F59" i="6"/>
  <c r="D59" i="6"/>
  <c r="E59" i="6"/>
  <c r="F60" i="6"/>
  <c r="D60" i="6"/>
  <c r="E60" i="6"/>
  <c r="F61" i="6"/>
  <c r="D61" i="6"/>
  <c r="E61" i="6"/>
  <c r="F62" i="6"/>
  <c r="D62" i="6"/>
  <c r="E62" i="6"/>
  <c r="F63" i="6"/>
  <c r="D63" i="6"/>
  <c r="E63" i="6"/>
  <c r="F64" i="6"/>
  <c r="D64" i="6"/>
  <c r="E64" i="6"/>
  <c r="F65" i="6"/>
  <c r="D65" i="6"/>
  <c r="E65" i="6"/>
  <c r="F66" i="6"/>
  <c r="D66" i="6"/>
  <c r="E66" i="6"/>
  <c r="F67" i="6"/>
  <c r="D67" i="6"/>
  <c r="E67" i="6"/>
  <c r="F68" i="6"/>
  <c r="D68" i="6"/>
  <c r="E68" i="6"/>
  <c r="F69" i="6"/>
  <c r="D69" i="6"/>
  <c r="E69" i="6"/>
  <c r="F70" i="6"/>
  <c r="D70" i="6"/>
  <c r="E70" i="6"/>
  <c r="F71" i="6"/>
  <c r="D71" i="6"/>
  <c r="E71" i="6"/>
  <c r="F72" i="6"/>
  <c r="D72" i="6"/>
  <c r="E72" i="6"/>
  <c r="F73" i="6"/>
  <c r="D73" i="6"/>
  <c r="E73" i="6"/>
  <c r="F74" i="6"/>
  <c r="D74" i="6"/>
  <c r="E74" i="6"/>
  <c r="F75" i="6"/>
  <c r="D75" i="6"/>
  <c r="E75" i="6"/>
  <c r="F76" i="6"/>
  <c r="D76" i="6"/>
  <c r="E76" i="6"/>
  <c r="F77" i="6"/>
  <c r="D77" i="6"/>
  <c r="E77" i="6"/>
  <c r="F78" i="6"/>
  <c r="D78" i="6"/>
  <c r="E78" i="6"/>
  <c r="F79" i="6"/>
  <c r="D79" i="6"/>
  <c r="E79" i="6"/>
  <c r="F80" i="6"/>
  <c r="D80" i="6"/>
  <c r="E80" i="6"/>
  <c r="F81" i="6"/>
  <c r="D81" i="6"/>
  <c r="E81" i="6"/>
  <c r="F82" i="6"/>
  <c r="D82" i="6"/>
  <c r="E82" i="6"/>
  <c r="F83" i="6"/>
  <c r="D83" i="6"/>
  <c r="E83" i="6"/>
  <c r="F84" i="6"/>
  <c r="D84" i="6"/>
  <c r="E84" i="6"/>
  <c r="F85" i="6"/>
  <c r="D85" i="6"/>
  <c r="E85" i="6"/>
  <c r="F86" i="6"/>
  <c r="D86" i="6"/>
  <c r="E86" i="6"/>
  <c r="F87" i="6"/>
  <c r="D87" i="6"/>
  <c r="E87" i="6"/>
  <c r="F88" i="6"/>
  <c r="D88" i="6"/>
  <c r="E88" i="6"/>
  <c r="F89" i="6"/>
  <c r="D89" i="6"/>
  <c r="E89" i="6"/>
  <c r="F90" i="6"/>
  <c r="D90" i="6"/>
  <c r="E90" i="6"/>
  <c r="F91" i="6"/>
  <c r="D91" i="6"/>
  <c r="E91" i="6"/>
  <c r="F92" i="6"/>
  <c r="D92" i="6"/>
  <c r="E92" i="6"/>
  <c r="F93" i="6"/>
  <c r="D93" i="6"/>
  <c r="E93" i="6"/>
  <c r="F94" i="6"/>
  <c r="D94" i="6"/>
  <c r="E94" i="6"/>
  <c r="F95" i="6"/>
  <c r="D95" i="6"/>
  <c r="E95" i="6"/>
  <c r="F96" i="6"/>
  <c r="D96" i="6"/>
  <c r="E96" i="6"/>
  <c r="F97" i="6"/>
  <c r="D97" i="6"/>
  <c r="E97" i="6"/>
  <c r="F98" i="6"/>
  <c r="D98" i="6"/>
  <c r="E98" i="6"/>
  <c r="F99" i="6"/>
  <c r="D99" i="6"/>
  <c r="E99" i="6"/>
  <c r="F100" i="6"/>
  <c r="D100" i="6"/>
  <c r="E100" i="6"/>
  <c r="F101" i="6"/>
  <c r="D101" i="6"/>
  <c r="E101" i="6"/>
  <c r="F102" i="6"/>
  <c r="D102" i="6"/>
  <c r="E102" i="6"/>
  <c r="F103" i="6"/>
  <c r="D103" i="6"/>
  <c r="E103" i="6"/>
  <c r="F104" i="6"/>
  <c r="D104" i="6"/>
  <c r="E104" i="6"/>
  <c r="F105" i="6"/>
  <c r="D105" i="6"/>
  <c r="E105" i="6"/>
  <c r="F106" i="6"/>
  <c r="D106" i="6"/>
  <c r="E106" i="6"/>
  <c r="F107" i="6"/>
  <c r="D107" i="6"/>
  <c r="E107" i="6"/>
  <c r="F108" i="6"/>
  <c r="D108" i="6"/>
  <c r="E108" i="6"/>
  <c r="F109" i="6"/>
  <c r="D109" i="6"/>
  <c r="E109" i="6"/>
  <c r="F110" i="6"/>
  <c r="D110" i="6"/>
  <c r="E110" i="6"/>
  <c r="F111" i="6"/>
  <c r="D111" i="6"/>
  <c r="E111" i="6"/>
  <c r="F112" i="6"/>
  <c r="D112" i="6"/>
  <c r="E112" i="6"/>
  <c r="F113" i="6"/>
  <c r="D113" i="6"/>
  <c r="E113" i="6"/>
  <c r="F114" i="6"/>
  <c r="D114" i="6"/>
  <c r="E114" i="6"/>
  <c r="F115" i="6"/>
  <c r="D115" i="6"/>
  <c r="E115" i="6"/>
  <c r="F116" i="6"/>
  <c r="D116" i="6"/>
  <c r="E116" i="6"/>
  <c r="F117" i="6"/>
  <c r="D117" i="6"/>
  <c r="E117" i="6"/>
  <c r="F118" i="6"/>
  <c r="D118" i="6"/>
  <c r="E118" i="6"/>
  <c r="F119" i="6"/>
  <c r="D119" i="6"/>
  <c r="E119" i="6"/>
  <c r="F120" i="6"/>
  <c r="D120" i="6"/>
  <c r="E120" i="6"/>
  <c r="F121" i="6"/>
  <c r="D121" i="6"/>
  <c r="E121" i="6"/>
  <c r="F122" i="6"/>
  <c r="D122" i="6"/>
  <c r="E122" i="6"/>
  <c r="F123" i="6"/>
  <c r="D123" i="6"/>
  <c r="E123" i="6"/>
  <c r="F124" i="6"/>
  <c r="D124" i="6"/>
  <c r="E124" i="6"/>
  <c r="F125" i="6"/>
  <c r="D125" i="6"/>
  <c r="E125" i="6"/>
  <c r="F126" i="6"/>
  <c r="D126" i="6"/>
  <c r="E126" i="6"/>
  <c r="F127" i="6"/>
  <c r="D127" i="6"/>
  <c r="E127" i="6"/>
  <c r="F128" i="6"/>
  <c r="D128" i="6"/>
  <c r="E128" i="6"/>
  <c r="F129" i="6"/>
  <c r="D129" i="6"/>
  <c r="E129" i="6"/>
  <c r="F130" i="6"/>
  <c r="D130" i="6"/>
  <c r="E130" i="6"/>
  <c r="F131" i="6"/>
  <c r="D131" i="6"/>
  <c r="E131" i="6"/>
  <c r="F132" i="6"/>
  <c r="D132" i="6"/>
  <c r="E132" i="6"/>
  <c r="F133" i="6"/>
  <c r="D133" i="6"/>
  <c r="E133" i="6"/>
  <c r="F134" i="6"/>
  <c r="D134" i="6"/>
  <c r="E134" i="6"/>
  <c r="F135" i="6"/>
  <c r="D135" i="6"/>
  <c r="E135" i="6"/>
  <c r="F136" i="6"/>
  <c r="D136" i="6"/>
  <c r="E136" i="6"/>
  <c r="F137" i="6"/>
  <c r="D137" i="6"/>
  <c r="E137" i="6"/>
  <c r="F138" i="6"/>
  <c r="D138" i="6"/>
  <c r="E138" i="6"/>
  <c r="F139" i="6"/>
  <c r="D139" i="6"/>
  <c r="E139" i="6"/>
  <c r="F140" i="6"/>
  <c r="D140" i="6"/>
  <c r="E140" i="6"/>
  <c r="F141" i="6"/>
  <c r="D141" i="6"/>
  <c r="E141" i="6"/>
  <c r="F142" i="6"/>
  <c r="D142" i="6"/>
  <c r="E142" i="6"/>
  <c r="F143" i="6"/>
  <c r="D143" i="6"/>
  <c r="E143" i="6"/>
  <c r="F144" i="6"/>
  <c r="D144" i="6"/>
  <c r="E144" i="6"/>
  <c r="F145" i="6"/>
  <c r="D145" i="6"/>
  <c r="E145" i="6"/>
  <c r="F146" i="6"/>
  <c r="D146" i="6"/>
  <c r="E146" i="6"/>
  <c r="F147" i="6"/>
  <c r="D147" i="6"/>
  <c r="E147" i="6"/>
  <c r="F148" i="6"/>
  <c r="D148" i="6"/>
  <c r="E148" i="6"/>
  <c r="F149" i="6"/>
  <c r="D149" i="6"/>
  <c r="E149" i="6"/>
  <c r="F150" i="6"/>
  <c r="D150" i="6"/>
  <c r="E150" i="6"/>
  <c r="F151" i="6"/>
  <c r="D151" i="6"/>
  <c r="E151" i="6"/>
  <c r="F152" i="6"/>
  <c r="D152" i="6"/>
  <c r="E152" i="6"/>
  <c r="F153" i="6"/>
  <c r="D153" i="6"/>
  <c r="E153" i="6"/>
  <c r="F154" i="6"/>
  <c r="D154" i="6"/>
  <c r="E154" i="6"/>
  <c r="F155" i="6"/>
  <c r="D155" i="6"/>
  <c r="E155" i="6"/>
  <c r="F156" i="6"/>
  <c r="D156" i="6"/>
  <c r="E156" i="6"/>
  <c r="F157" i="6"/>
  <c r="D157" i="6"/>
  <c r="E157" i="6"/>
  <c r="F158" i="6"/>
  <c r="D158" i="6"/>
  <c r="E158" i="6"/>
  <c r="F159" i="6"/>
  <c r="D159" i="6"/>
  <c r="E159" i="6"/>
  <c r="F160" i="6"/>
  <c r="D160" i="6"/>
  <c r="E160" i="6"/>
  <c r="F161" i="6"/>
  <c r="D161" i="6"/>
  <c r="E161" i="6"/>
  <c r="F162" i="6"/>
  <c r="D162" i="6"/>
  <c r="E162" i="6"/>
  <c r="F163" i="6"/>
  <c r="D163" i="6"/>
  <c r="E163" i="6"/>
  <c r="F164" i="6"/>
  <c r="D164" i="6"/>
  <c r="E164" i="6"/>
  <c r="F165" i="6"/>
  <c r="D165" i="6"/>
  <c r="E165" i="6"/>
  <c r="F166" i="6"/>
  <c r="D166" i="6"/>
  <c r="E166" i="6"/>
  <c r="F167" i="6"/>
  <c r="D167" i="6"/>
  <c r="E167" i="6"/>
  <c r="F168" i="6"/>
  <c r="D168" i="6"/>
  <c r="E168" i="6"/>
  <c r="F169" i="6"/>
  <c r="D169" i="6"/>
  <c r="E169" i="6"/>
  <c r="F170" i="6"/>
  <c r="D170" i="6"/>
  <c r="E170" i="6"/>
  <c r="F171" i="6"/>
  <c r="D171" i="6"/>
  <c r="E171" i="6"/>
  <c r="F172" i="6"/>
  <c r="D172" i="6"/>
  <c r="E172" i="6"/>
  <c r="F173" i="6"/>
  <c r="D173" i="6"/>
  <c r="E173" i="6"/>
  <c r="F174" i="6"/>
  <c r="D174" i="6"/>
  <c r="E174" i="6"/>
  <c r="F175" i="6"/>
  <c r="D175" i="6"/>
  <c r="E175" i="6"/>
  <c r="F176" i="6"/>
  <c r="D176" i="6"/>
  <c r="E176" i="6"/>
  <c r="F177" i="6"/>
  <c r="D177" i="6"/>
  <c r="E177" i="6"/>
  <c r="F178" i="6"/>
  <c r="D178" i="6"/>
  <c r="E178" i="6"/>
  <c r="F179" i="6"/>
  <c r="D179" i="6"/>
  <c r="E179" i="6"/>
  <c r="F180" i="6"/>
  <c r="D180" i="6"/>
  <c r="E180" i="6"/>
  <c r="F181" i="6"/>
  <c r="D181" i="6"/>
  <c r="E181" i="6"/>
  <c r="F182" i="6"/>
  <c r="D182" i="6"/>
  <c r="E182" i="6"/>
  <c r="F183" i="6"/>
  <c r="D183" i="6"/>
  <c r="E183" i="6"/>
  <c r="F184" i="6"/>
  <c r="D184" i="6"/>
  <c r="E184" i="6"/>
  <c r="F185" i="6"/>
  <c r="D185" i="6"/>
  <c r="E185" i="6"/>
  <c r="F186" i="6"/>
  <c r="D186" i="6"/>
  <c r="E186" i="6"/>
  <c r="F187" i="6"/>
  <c r="D187" i="6"/>
  <c r="E187" i="6"/>
  <c r="F188" i="6"/>
  <c r="D188" i="6"/>
  <c r="E188" i="6"/>
  <c r="F189" i="6"/>
  <c r="D189" i="6"/>
  <c r="E189" i="6"/>
  <c r="F190" i="6"/>
  <c r="D190" i="6"/>
  <c r="E190" i="6"/>
  <c r="F191" i="6"/>
  <c r="D191" i="6"/>
  <c r="E191" i="6"/>
  <c r="F192" i="6"/>
  <c r="D192" i="6"/>
  <c r="E192" i="6"/>
  <c r="F193" i="6"/>
  <c r="D193" i="6"/>
  <c r="E193" i="6"/>
  <c r="F194" i="6"/>
  <c r="D194" i="6"/>
  <c r="E194" i="6"/>
  <c r="F195" i="6"/>
  <c r="D195" i="6"/>
  <c r="E195" i="6"/>
  <c r="F196" i="6"/>
  <c r="D196" i="6"/>
  <c r="E196" i="6"/>
  <c r="F197" i="6"/>
  <c r="D197" i="6"/>
  <c r="E197" i="6"/>
  <c r="F198" i="6"/>
  <c r="D198" i="6"/>
  <c r="E198" i="6"/>
  <c r="F199" i="6"/>
  <c r="D199" i="6"/>
  <c r="E199" i="6"/>
  <c r="F200" i="6"/>
  <c r="D200" i="6"/>
  <c r="E200" i="6"/>
  <c r="F201" i="6"/>
  <c r="D201" i="6"/>
  <c r="E201" i="6"/>
  <c r="F202" i="6"/>
  <c r="D202" i="6"/>
  <c r="E202" i="6"/>
  <c r="F203" i="6"/>
  <c r="D203" i="6"/>
  <c r="E203" i="6"/>
  <c r="F204" i="6"/>
  <c r="D204" i="6"/>
  <c r="E204" i="6"/>
  <c r="F205" i="6"/>
  <c r="D205" i="6"/>
  <c r="E205" i="6"/>
  <c r="F206" i="6"/>
  <c r="D206" i="6"/>
  <c r="E206" i="6"/>
  <c r="F207" i="6"/>
  <c r="D207" i="6"/>
  <c r="E207" i="6"/>
  <c r="F208" i="6"/>
  <c r="D208" i="6"/>
  <c r="E208" i="6"/>
  <c r="F209" i="6"/>
  <c r="D209" i="6"/>
  <c r="E209" i="6"/>
  <c r="F210" i="6"/>
  <c r="D210" i="6"/>
  <c r="E210" i="6"/>
  <c r="F211" i="6"/>
  <c r="D211" i="6"/>
  <c r="E211" i="6"/>
  <c r="F212" i="6"/>
  <c r="D212" i="6"/>
  <c r="E212" i="6"/>
  <c r="F213" i="6"/>
  <c r="D213" i="6"/>
  <c r="E213" i="6"/>
  <c r="F214" i="6"/>
  <c r="D214" i="6"/>
  <c r="E214" i="6"/>
  <c r="F215" i="6"/>
  <c r="D215" i="6"/>
  <c r="E215" i="6"/>
  <c r="F216" i="6"/>
  <c r="D216" i="6"/>
  <c r="E216" i="6"/>
  <c r="F217" i="6"/>
  <c r="D217" i="6"/>
  <c r="E217" i="6"/>
  <c r="F218" i="6"/>
  <c r="D218" i="6"/>
  <c r="E218" i="6"/>
  <c r="F219" i="6"/>
  <c r="D219" i="6"/>
  <c r="E219" i="6"/>
  <c r="F220" i="6"/>
  <c r="D220" i="6"/>
  <c r="E220" i="6"/>
  <c r="F221" i="6"/>
  <c r="D221" i="6"/>
  <c r="E221" i="6"/>
  <c r="F222" i="6"/>
  <c r="D222" i="6"/>
  <c r="E222" i="6"/>
  <c r="F223" i="6"/>
  <c r="D223" i="6"/>
  <c r="E223" i="6"/>
  <c r="F224" i="6"/>
  <c r="D224" i="6"/>
  <c r="E224" i="6"/>
  <c r="F225" i="6"/>
  <c r="D225" i="6"/>
  <c r="E225" i="6"/>
  <c r="F226" i="6"/>
  <c r="D226" i="6"/>
  <c r="E226" i="6"/>
  <c r="F227" i="6"/>
  <c r="D227" i="6"/>
  <c r="E227" i="6"/>
  <c r="F228" i="6"/>
  <c r="D228" i="6"/>
  <c r="E228" i="6"/>
  <c r="F229" i="6"/>
  <c r="D229" i="6"/>
  <c r="E229" i="6"/>
  <c r="F230" i="6"/>
  <c r="D230" i="6"/>
  <c r="E230" i="6"/>
  <c r="F231" i="6"/>
  <c r="D231" i="6"/>
  <c r="E231" i="6"/>
  <c r="F232" i="6"/>
  <c r="D232" i="6"/>
  <c r="E232" i="6"/>
  <c r="F233" i="6"/>
  <c r="D233" i="6"/>
  <c r="E233" i="6"/>
  <c r="F234" i="6"/>
  <c r="D234" i="6"/>
  <c r="E234" i="6"/>
  <c r="F235" i="6"/>
  <c r="D235" i="6"/>
  <c r="E235" i="6"/>
  <c r="F236" i="6"/>
  <c r="D236" i="6"/>
  <c r="E236" i="6"/>
  <c r="F237" i="6"/>
  <c r="D237" i="6"/>
  <c r="E237" i="6"/>
  <c r="F238" i="6"/>
  <c r="D238" i="6"/>
  <c r="E238" i="6"/>
  <c r="F239" i="6"/>
  <c r="D239" i="6"/>
  <c r="E239" i="6"/>
  <c r="F240" i="6"/>
  <c r="D240" i="6"/>
  <c r="E240" i="6"/>
  <c r="F241" i="6"/>
  <c r="D241" i="6"/>
  <c r="E241" i="6"/>
  <c r="F242" i="6"/>
  <c r="D242" i="6"/>
  <c r="E242" i="6"/>
  <c r="F243" i="6"/>
  <c r="D243" i="6"/>
  <c r="E243" i="6"/>
  <c r="F244" i="6"/>
  <c r="D244" i="6"/>
  <c r="E244" i="6"/>
  <c r="F245" i="6"/>
  <c r="D245" i="6"/>
  <c r="E245" i="6"/>
  <c r="F246" i="6"/>
  <c r="D246" i="6"/>
  <c r="E246" i="6"/>
  <c r="F247" i="6"/>
  <c r="D247" i="6"/>
  <c r="E247" i="6"/>
  <c r="F248" i="6"/>
  <c r="D248" i="6"/>
  <c r="E248" i="6"/>
  <c r="F249" i="6"/>
  <c r="D249" i="6"/>
  <c r="E249" i="6"/>
  <c r="F250" i="6"/>
  <c r="D250" i="6"/>
  <c r="E250" i="6"/>
  <c r="F251" i="6"/>
  <c r="D251" i="6"/>
  <c r="E251" i="6"/>
  <c r="F252" i="6"/>
  <c r="D252" i="6"/>
  <c r="E252" i="6"/>
  <c r="F253" i="6"/>
  <c r="D253" i="6"/>
  <c r="E253" i="6"/>
  <c r="F254" i="6"/>
  <c r="D254" i="6"/>
  <c r="E254" i="6"/>
  <c r="F255" i="6"/>
  <c r="D255" i="6"/>
  <c r="E255" i="6"/>
  <c r="F256" i="6"/>
  <c r="D256" i="6"/>
  <c r="E256" i="6"/>
  <c r="F257" i="6"/>
  <c r="D257" i="6"/>
  <c r="E257" i="6"/>
  <c r="F258" i="6"/>
  <c r="D258" i="6"/>
  <c r="E258" i="6"/>
  <c r="F259" i="6"/>
  <c r="D259" i="6"/>
  <c r="E259" i="6"/>
  <c r="F260" i="6"/>
  <c r="D260" i="6"/>
  <c r="E260" i="6"/>
  <c r="F261" i="6"/>
  <c r="D261" i="6"/>
  <c r="E261" i="6"/>
  <c r="F262" i="6"/>
  <c r="D262" i="6"/>
  <c r="E262" i="6"/>
  <c r="F263" i="6"/>
  <c r="D263" i="6"/>
  <c r="E263" i="6"/>
  <c r="F264" i="6"/>
  <c r="D264" i="6"/>
  <c r="E264" i="6"/>
  <c r="F265" i="6"/>
  <c r="D265" i="6"/>
  <c r="E265" i="6"/>
  <c r="F266" i="6"/>
  <c r="D266" i="6"/>
  <c r="E266" i="6"/>
  <c r="F267" i="6"/>
  <c r="D267" i="6"/>
  <c r="E267" i="6"/>
  <c r="F268" i="6"/>
  <c r="D268" i="6"/>
  <c r="E268" i="6"/>
  <c r="F269" i="6"/>
  <c r="D269" i="6"/>
  <c r="E269" i="6"/>
  <c r="F270" i="6"/>
  <c r="D270" i="6"/>
  <c r="E270" i="6"/>
  <c r="F271" i="6"/>
  <c r="D271" i="6"/>
  <c r="E271" i="6"/>
  <c r="F272" i="6"/>
  <c r="D272" i="6"/>
  <c r="E272" i="6"/>
  <c r="F273" i="6"/>
  <c r="D273" i="6"/>
  <c r="E273" i="6"/>
  <c r="F274" i="6"/>
  <c r="D274" i="6"/>
  <c r="E274" i="6"/>
  <c r="F275" i="6"/>
  <c r="D275" i="6"/>
  <c r="E275" i="6"/>
  <c r="F276" i="6"/>
  <c r="D276" i="6"/>
  <c r="E276" i="6"/>
  <c r="F277" i="6"/>
  <c r="D277" i="6"/>
  <c r="E277" i="6"/>
  <c r="F278" i="6"/>
  <c r="D278" i="6"/>
  <c r="E278" i="6"/>
  <c r="F279" i="6"/>
  <c r="D279" i="6"/>
  <c r="E279" i="6"/>
  <c r="F280" i="6"/>
  <c r="D280" i="6"/>
  <c r="E280" i="6"/>
  <c r="F281" i="6"/>
  <c r="D281" i="6"/>
  <c r="E281" i="6"/>
  <c r="F282" i="6"/>
  <c r="D282" i="6"/>
  <c r="E282" i="6"/>
  <c r="F283" i="6"/>
  <c r="D283" i="6"/>
  <c r="E283" i="6"/>
  <c r="F284" i="6"/>
  <c r="D284" i="6"/>
  <c r="E284" i="6"/>
  <c r="F285" i="6"/>
  <c r="D285" i="6"/>
  <c r="E285" i="6"/>
  <c r="F286" i="6"/>
  <c r="D286" i="6"/>
  <c r="E286" i="6"/>
  <c r="F287" i="6"/>
  <c r="D287" i="6"/>
  <c r="E287" i="6"/>
  <c r="F288" i="6"/>
  <c r="D288" i="6"/>
  <c r="E288" i="6"/>
  <c r="F289" i="6"/>
  <c r="D289" i="6"/>
  <c r="E289" i="6"/>
  <c r="F290" i="6"/>
  <c r="D290" i="6"/>
  <c r="E290" i="6"/>
  <c r="F291" i="6"/>
  <c r="D291" i="6"/>
  <c r="E291" i="6"/>
  <c r="F292" i="6"/>
  <c r="D292" i="6"/>
  <c r="E292" i="6"/>
  <c r="F293" i="6"/>
  <c r="D293" i="6"/>
  <c r="E293" i="6"/>
  <c r="F294" i="6"/>
  <c r="D294" i="6"/>
  <c r="E294" i="6"/>
  <c r="F295" i="6"/>
  <c r="D295" i="6"/>
  <c r="E295" i="6"/>
  <c r="F296" i="6"/>
  <c r="D296" i="6"/>
  <c r="E296" i="6"/>
  <c r="F297" i="6"/>
  <c r="D297" i="6"/>
  <c r="E297" i="6"/>
  <c r="F298" i="6"/>
  <c r="D298" i="6"/>
  <c r="E298" i="6"/>
  <c r="F299" i="6"/>
  <c r="D299" i="6"/>
  <c r="E299" i="6"/>
  <c r="F300" i="6"/>
  <c r="D300" i="6"/>
  <c r="E300" i="6"/>
  <c r="F301" i="6"/>
  <c r="D301" i="6"/>
  <c r="E301" i="6"/>
  <c r="F302" i="6"/>
  <c r="D302" i="6"/>
  <c r="E302" i="6"/>
  <c r="F303" i="6"/>
  <c r="D303" i="6"/>
  <c r="E303" i="6"/>
  <c r="F304" i="6"/>
  <c r="D304" i="6"/>
  <c r="E304" i="6"/>
  <c r="F305" i="6"/>
  <c r="D305" i="6"/>
  <c r="E305" i="6"/>
  <c r="F306" i="6"/>
  <c r="D306" i="6"/>
  <c r="E306" i="6"/>
  <c r="F307" i="6"/>
  <c r="D307" i="6"/>
  <c r="E307" i="6"/>
  <c r="F308" i="6"/>
  <c r="D308" i="6"/>
  <c r="E308" i="6"/>
  <c r="F309" i="6"/>
  <c r="D309" i="6"/>
  <c r="E309" i="6"/>
  <c r="F310" i="6"/>
  <c r="D310" i="6"/>
  <c r="E310" i="6"/>
  <c r="F311" i="6"/>
  <c r="D311" i="6"/>
  <c r="E311" i="6"/>
  <c r="F312" i="6"/>
  <c r="D312" i="6"/>
  <c r="E312" i="6"/>
  <c r="F313" i="6"/>
  <c r="D313" i="6"/>
  <c r="E313" i="6"/>
  <c r="F314" i="6"/>
  <c r="D314" i="6"/>
  <c r="E314" i="6"/>
  <c r="F315" i="6"/>
  <c r="D315" i="6"/>
  <c r="E315" i="6"/>
  <c r="F316" i="6"/>
  <c r="D316" i="6"/>
  <c r="E316" i="6"/>
  <c r="F317" i="6"/>
  <c r="D317" i="6"/>
  <c r="E317" i="6"/>
  <c r="F318" i="6"/>
  <c r="D318" i="6"/>
  <c r="E318" i="6"/>
  <c r="F319" i="6"/>
  <c r="D319" i="6"/>
  <c r="E319" i="6"/>
  <c r="F320" i="6"/>
  <c r="D320" i="6"/>
  <c r="E320" i="6"/>
  <c r="F321" i="6"/>
  <c r="D321" i="6"/>
  <c r="E321" i="6"/>
  <c r="F322" i="6"/>
  <c r="D322" i="6"/>
  <c r="E322" i="6"/>
  <c r="F323" i="6"/>
  <c r="D323" i="6"/>
  <c r="E323" i="6"/>
  <c r="F324" i="6"/>
  <c r="D324" i="6"/>
  <c r="E324" i="6"/>
  <c r="F325" i="6"/>
  <c r="D325" i="6"/>
  <c r="E325" i="6"/>
  <c r="F326" i="6"/>
  <c r="D326" i="6"/>
  <c r="E326" i="6"/>
  <c r="F327" i="6"/>
  <c r="D327" i="6"/>
  <c r="E327" i="6"/>
  <c r="F328" i="6"/>
  <c r="D328" i="6"/>
  <c r="E328" i="6"/>
  <c r="F329" i="6"/>
  <c r="D329" i="6"/>
  <c r="E329" i="6"/>
  <c r="F330" i="6"/>
  <c r="D330" i="6"/>
  <c r="E330" i="6"/>
  <c r="F331" i="6"/>
  <c r="D331" i="6"/>
  <c r="E331" i="6"/>
  <c r="F332" i="6"/>
  <c r="D332" i="6"/>
  <c r="E332" i="6"/>
  <c r="F333" i="6"/>
  <c r="D333" i="6"/>
  <c r="E333" i="6"/>
  <c r="F334" i="6"/>
  <c r="D334" i="6"/>
  <c r="E334" i="6"/>
  <c r="F335" i="6"/>
  <c r="D335" i="6"/>
  <c r="E335" i="6"/>
  <c r="F336" i="6"/>
  <c r="D336" i="6"/>
  <c r="E336" i="6"/>
  <c r="F337" i="6"/>
  <c r="D337" i="6"/>
  <c r="E337" i="6"/>
  <c r="F338" i="6"/>
  <c r="D338" i="6"/>
  <c r="E338" i="6"/>
  <c r="F339" i="6"/>
  <c r="D339" i="6"/>
  <c r="E339" i="6"/>
  <c r="F340" i="6"/>
  <c r="D340" i="6"/>
  <c r="E340" i="6"/>
  <c r="F341" i="6"/>
  <c r="D341" i="6"/>
  <c r="E341" i="6"/>
  <c r="F342" i="6"/>
  <c r="D342" i="6"/>
  <c r="E342" i="6"/>
  <c r="F343" i="6"/>
  <c r="D343" i="6"/>
  <c r="E343" i="6"/>
  <c r="F344" i="6"/>
  <c r="D344" i="6"/>
  <c r="E344" i="6"/>
  <c r="F345" i="6"/>
  <c r="D345" i="6"/>
  <c r="E345" i="6"/>
  <c r="F346" i="6"/>
  <c r="D346" i="6"/>
  <c r="E346" i="6"/>
  <c r="F347" i="6"/>
  <c r="D347" i="6"/>
  <c r="E347" i="6"/>
  <c r="F348" i="6"/>
  <c r="D348" i="6"/>
  <c r="E348" i="6"/>
  <c r="F349" i="6"/>
  <c r="D349" i="6"/>
  <c r="E349" i="6"/>
  <c r="F350" i="6"/>
  <c r="D350" i="6"/>
  <c r="E350" i="6"/>
  <c r="F351" i="6"/>
  <c r="D351" i="6"/>
  <c r="E351" i="6"/>
  <c r="F352" i="6"/>
  <c r="D352" i="6"/>
  <c r="E352" i="6"/>
  <c r="F353" i="6"/>
  <c r="D353" i="6"/>
  <c r="E353" i="6"/>
  <c r="F354" i="6"/>
  <c r="D354" i="6"/>
  <c r="E354" i="6"/>
  <c r="F355" i="6"/>
  <c r="D355" i="6"/>
  <c r="E355" i="6"/>
  <c r="F356" i="6"/>
  <c r="D356" i="6"/>
  <c r="E356" i="6"/>
  <c r="F357" i="6"/>
  <c r="D357" i="6"/>
  <c r="E357" i="6"/>
  <c r="F358" i="6"/>
  <c r="D358" i="6"/>
  <c r="E358" i="6"/>
  <c r="F359" i="6"/>
  <c r="D359" i="6"/>
  <c r="E359" i="6"/>
  <c r="F360" i="6"/>
  <c r="D360" i="6"/>
  <c r="E360" i="6"/>
  <c r="F361" i="6"/>
  <c r="D361" i="6"/>
  <c r="E361" i="6"/>
  <c r="F362" i="6"/>
  <c r="D362" i="6"/>
  <c r="E362" i="6"/>
  <c r="F363" i="6"/>
  <c r="D363" i="6"/>
  <c r="E363" i="6"/>
  <c r="F364" i="6"/>
  <c r="D364" i="6"/>
  <c r="E364" i="6"/>
  <c r="F365" i="6"/>
  <c r="D365" i="6"/>
  <c r="E365" i="6"/>
  <c r="F366" i="6"/>
  <c r="D366" i="6"/>
  <c r="E366" i="6"/>
  <c r="F367" i="6"/>
  <c r="D367" i="6"/>
  <c r="E367" i="6"/>
  <c r="F368" i="6"/>
  <c r="D368" i="6"/>
  <c r="E368" i="6"/>
  <c r="F369" i="6"/>
  <c r="D369" i="6"/>
  <c r="E369" i="6"/>
  <c r="F370" i="6"/>
  <c r="D370" i="6"/>
  <c r="E370" i="6"/>
  <c r="F371" i="6"/>
  <c r="D371" i="6"/>
  <c r="E371" i="6"/>
  <c r="F372" i="6"/>
  <c r="D372" i="6"/>
  <c r="E372" i="6"/>
  <c r="F373" i="6"/>
  <c r="D373" i="6"/>
  <c r="E373" i="6"/>
  <c r="F374" i="6"/>
  <c r="D374" i="6"/>
  <c r="E374" i="6"/>
  <c r="F375" i="6"/>
  <c r="D375" i="6"/>
  <c r="E375" i="6"/>
  <c r="F376" i="6"/>
  <c r="D376" i="6"/>
  <c r="E376" i="6"/>
  <c r="F377" i="6"/>
  <c r="D377" i="6"/>
  <c r="E377" i="6"/>
  <c r="F378" i="6"/>
  <c r="D378" i="6"/>
  <c r="E378" i="6"/>
  <c r="F379" i="6"/>
  <c r="D379" i="6"/>
  <c r="E379" i="6"/>
  <c r="F380" i="6"/>
  <c r="D380" i="6"/>
  <c r="E380" i="6"/>
  <c r="F381" i="6"/>
  <c r="D381" i="6"/>
  <c r="E381" i="6"/>
  <c r="F382" i="6"/>
  <c r="D382" i="6"/>
  <c r="E382" i="6"/>
  <c r="F383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7" i="6"/>
  <c r="F7" i="6"/>
  <c r="D6" i="6"/>
  <c r="F6" i="6"/>
  <c r="D5" i="6"/>
  <c r="F5" i="6"/>
  <c r="D4" i="6"/>
  <c r="F4" i="6"/>
  <c r="D15" i="6"/>
  <c r="D8" i="6"/>
  <c r="F8" i="6"/>
  <c r="F15" i="6"/>
  <c r="D14" i="6"/>
  <c r="F14" i="6"/>
  <c r="D13" i="6"/>
  <c r="F13" i="6"/>
  <c r="D12" i="6"/>
  <c r="F12" i="6"/>
  <c r="D11" i="6"/>
  <c r="F11" i="6"/>
  <c r="D10" i="6"/>
  <c r="F10" i="6"/>
  <c r="D9" i="6"/>
  <c r="F9" i="6"/>
  <c r="D383" i="6"/>
  <c r="E383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09" i="6"/>
  <c r="G410" i="6"/>
  <c r="G411" i="6"/>
  <c r="G412" i="6"/>
  <c r="M411" i="6"/>
  <c r="N412" i="6"/>
  <c r="O412" i="6"/>
  <c r="L411" i="6"/>
  <c r="N411" i="6"/>
  <c r="P411" i="6"/>
  <c r="O411" i="6"/>
  <c r="G407" i="6"/>
  <c r="G406" i="6"/>
  <c r="G405" i="6"/>
  <c r="G404" i="6"/>
  <c r="G403" i="6"/>
  <c r="G402" i="6"/>
  <c r="G401" i="6"/>
  <c r="G400" i="6"/>
  <c r="G399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G15" i="6"/>
  <c r="H15" i="6"/>
  <c r="G14" i="6"/>
  <c r="H14" i="6"/>
  <c r="G13" i="6"/>
  <c r="H13" i="6"/>
  <c r="G12" i="6"/>
  <c r="H12" i="6"/>
  <c r="M11" i="6"/>
  <c r="G11" i="6"/>
  <c r="H11" i="6"/>
  <c r="G10" i="6"/>
  <c r="H10" i="6"/>
  <c r="G9" i="6"/>
  <c r="H9" i="6"/>
  <c r="M8" i="6"/>
  <c r="G8" i="6"/>
  <c r="H8" i="6"/>
  <c r="G7" i="6"/>
  <c r="H7" i="6"/>
  <c r="M6" i="6"/>
  <c r="G6" i="6"/>
  <c r="H6" i="6"/>
  <c r="G5" i="6"/>
  <c r="H5" i="6"/>
  <c r="D383" i="4"/>
  <c r="D16" i="4"/>
  <c r="E16" i="4"/>
  <c r="D17" i="4"/>
  <c r="E17" i="4"/>
  <c r="D18" i="4"/>
  <c r="E18" i="4"/>
  <c r="D19" i="4"/>
  <c r="E19" i="4"/>
  <c r="D20" i="4"/>
  <c r="E20" i="4"/>
  <c r="F21" i="4"/>
  <c r="F20" i="4"/>
  <c r="F19" i="4"/>
  <c r="F18" i="4"/>
  <c r="F17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F16" i="4"/>
  <c r="D28" i="4"/>
  <c r="E28" i="4"/>
  <c r="D29" i="4"/>
  <c r="E29" i="4"/>
  <c r="D30" i="4"/>
  <c r="E30" i="4"/>
  <c r="D31" i="4"/>
  <c r="E31" i="4"/>
  <c r="D32" i="4"/>
  <c r="E32" i="4"/>
  <c r="D33" i="4"/>
  <c r="E33" i="4"/>
  <c r="F22" i="4"/>
  <c r="F34" i="4"/>
  <c r="F33" i="4"/>
  <c r="F32" i="4"/>
  <c r="F31" i="4"/>
  <c r="F30" i="4"/>
  <c r="F29" i="4"/>
  <c r="F28" i="4"/>
  <c r="F27" i="4"/>
  <c r="F26" i="4"/>
  <c r="F25" i="4"/>
  <c r="F24" i="4"/>
  <c r="F2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F35" i="4"/>
  <c r="F47" i="4"/>
  <c r="F46" i="4"/>
  <c r="F45" i="4"/>
  <c r="F44" i="4"/>
  <c r="F43" i="4"/>
  <c r="F42" i="4"/>
  <c r="F41" i="4"/>
  <c r="F40" i="4"/>
  <c r="F39" i="4"/>
  <c r="F38" i="4"/>
  <c r="F37" i="4"/>
  <c r="F3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F48" i="4"/>
  <c r="F60" i="4"/>
  <c r="F59" i="4"/>
  <c r="F58" i="4"/>
  <c r="F57" i="4"/>
  <c r="F56" i="4"/>
  <c r="F55" i="4"/>
  <c r="F54" i="4"/>
  <c r="F53" i="4"/>
  <c r="F52" i="4"/>
  <c r="F51" i="4"/>
  <c r="F50" i="4"/>
  <c r="F4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F61" i="4"/>
  <c r="F73" i="4"/>
  <c r="F72" i="4"/>
  <c r="F71" i="4"/>
  <c r="F70" i="4"/>
  <c r="F69" i="4"/>
  <c r="F68" i="4"/>
  <c r="F67" i="4"/>
  <c r="F66" i="4"/>
  <c r="F65" i="4"/>
  <c r="F64" i="4"/>
  <c r="F63" i="4"/>
  <c r="F6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74" i="4"/>
  <c r="F86" i="4"/>
  <c r="F85" i="4"/>
  <c r="F84" i="4"/>
  <c r="F83" i="4"/>
  <c r="F82" i="4"/>
  <c r="F81" i="4"/>
  <c r="F80" i="4"/>
  <c r="F79" i="4"/>
  <c r="F78" i="4"/>
  <c r="F77" i="4"/>
  <c r="F76" i="4"/>
  <c r="F7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F87" i="4"/>
  <c r="F99" i="4"/>
  <c r="F98" i="4"/>
  <c r="F97" i="4"/>
  <c r="F96" i="4"/>
  <c r="F95" i="4"/>
  <c r="F94" i="4"/>
  <c r="F93" i="4"/>
  <c r="F92" i="4"/>
  <c r="F91" i="4"/>
  <c r="F90" i="4"/>
  <c r="F89" i="4"/>
  <c r="F8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F100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F113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F126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F139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F152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F165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F178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F191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F204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F217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F230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F243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F256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F269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F282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F295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F308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F321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F334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F347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F360" i="4"/>
  <c r="F372" i="4"/>
  <c r="G384" i="4"/>
  <c r="G372" i="4"/>
  <c r="F361" i="4"/>
  <c r="G373" i="4"/>
  <c r="F362" i="4"/>
  <c r="G374" i="4"/>
  <c r="F363" i="4"/>
  <c r="G375" i="4"/>
  <c r="F364" i="4"/>
  <c r="G376" i="4"/>
  <c r="F365" i="4"/>
  <c r="G377" i="4"/>
  <c r="F366" i="4"/>
  <c r="G378" i="4"/>
  <c r="F367" i="4"/>
  <c r="G379" i="4"/>
  <c r="F368" i="4"/>
  <c r="G380" i="4"/>
  <c r="F369" i="4"/>
  <c r="G381" i="4"/>
  <c r="F370" i="4"/>
  <c r="G382" i="4"/>
  <c r="F371" i="4"/>
  <c r="G383" i="4"/>
  <c r="N412" i="4"/>
  <c r="G408" i="4"/>
  <c r="F373" i="4"/>
  <c r="G409" i="4"/>
  <c r="F374" i="4"/>
  <c r="G410" i="4"/>
  <c r="F375" i="4"/>
  <c r="G411" i="4"/>
  <c r="F376" i="4"/>
  <c r="G412" i="4"/>
  <c r="F377" i="4"/>
  <c r="G413" i="4"/>
  <c r="F378" i="4"/>
  <c r="G414" i="4"/>
  <c r="F379" i="4"/>
  <c r="G415" i="4"/>
  <c r="F380" i="4"/>
  <c r="G416" i="4"/>
  <c r="F381" i="4"/>
  <c r="G417" i="4"/>
  <c r="F382" i="4"/>
  <c r="G418" i="4"/>
  <c r="F383" i="4"/>
  <c r="G419" i="4"/>
  <c r="M411" i="4"/>
  <c r="O412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D8" i="4"/>
  <c r="F8" i="4"/>
  <c r="D7" i="4"/>
  <c r="F7" i="4"/>
  <c r="D6" i="4"/>
  <c r="F6" i="4"/>
  <c r="D5" i="4"/>
  <c r="F5" i="4"/>
  <c r="D4" i="4"/>
  <c r="F4" i="4"/>
  <c r="D15" i="4"/>
  <c r="D9" i="4"/>
  <c r="F9" i="4"/>
  <c r="F15" i="4"/>
  <c r="D14" i="4"/>
  <c r="F14" i="4"/>
  <c r="D13" i="4"/>
  <c r="F13" i="4"/>
  <c r="D12" i="4"/>
  <c r="F12" i="4"/>
  <c r="D11" i="4"/>
  <c r="F11" i="4"/>
  <c r="D10" i="4"/>
  <c r="F10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N411" i="4"/>
  <c r="O411" i="4"/>
  <c r="L411" i="4"/>
  <c r="P411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16" i="4"/>
  <c r="M8" i="4"/>
  <c r="H15" i="4"/>
  <c r="H14" i="4"/>
  <c r="H13" i="4"/>
  <c r="H12" i="4"/>
  <c r="M11" i="4"/>
  <c r="H11" i="4"/>
  <c r="H10" i="4"/>
  <c r="H9" i="4"/>
  <c r="H8" i="4"/>
  <c r="H7" i="4"/>
  <c r="M6" i="4"/>
  <c r="H6" i="4"/>
  <c r="H5" i="4"/>
  <c r="D16" i="2"/>
  <c r="E16" i="2"/>
  <c r="G17" i="2"/>
  <c r="H17" i="2"/>
  <c r="D17" i="2"/>
  <c r="E17" i="2"/>
  <c r="G18" i="2"/>
  <c r="H18" i="2"/>
  <c r="D18" i="2"/>
  <c r="E18" i="2"/>
  <c r="G19" i="2"/>
  <c r="H19" i="2"/>
  <c r="D19" i="2"/>
  <c r="E19" i="2"/>
  <c r="G20" i="2"/>
  <c r="H20" i="2"/>
  <c r="D20" i="2"/>
  <c r="E20" i="2"/>
  <c r="G21" i="2"/>
  <c r="H21" i="2"/>
  <c r="D21" i="2"/>
  <c r="E21" i="2"/>
  <c r="G22" i="2"/>
  <c r="H22" i="2"/>
  <c r="D22" i="2"/>
  <c r="E22" i="2"/>
  <c r="G23" i="2"/>
  <c r="H23" i="2"/>
  <c r="D23" i="2"/>
  <c r="E23" i="2"/>
  <c r="G24" i="2"/>
  <c r="H24" i="2"/>
  <c r="D24" i="2"/>
  <c r="E24" i="2"/>
  <c r="G25" i="2"/>
  <c r="H25" i="2"/>
  <c r="D25" i="2"/>
  <c r="E25" i="2"/>
  <c r="G26" i="2"/>
  <c r="H26" i="2"/>
  <c r="D26" i="2"/>
  <c r="E26" i="2"/>
  <c r="G27" i="2"/>
  <c r="H27" i="2"/>
  <c r="D27" i="2"/>
  <c r="E27" i="2"/>
  <c r="F16" i="2"/>
  <c r="G28" i="2"/>
  <c r="H28" i="2"/>
  <c r="D28" i="2"/>
  <c r="E28" i="2"/>
  <c r="F17" i="2"/>
  <c r="G29" i="2"/>
  <c r="H29" i="2"/>
  <c r="D29" i="2"/>
  <c r="E29" i="2"/>
  <c r="F18" i="2"/>
  <c r="G30" i="2"/>
  <c r="H30" i="2"/>
  <c r="D30" i="2"/>
  <c r="E30" i="2"/>
  <c r="F19" i="2"/>
  <c r="G31" i="2"/>
  <c r="H31" i="2"/>
  <c r="D31" i="2"/>
  <c r="E31" i="2"/>
  <c r="F20" i="2"/>
  <c r="G32" i="2"/>
  <c r="H32" i="2"/>
  <c r="D32" i="2"/>
  <c r="E32" i="2"/>
  <c r="F21" i="2"/>
  <c r="G33" i="2"/>
  <c r="H33" i="2"/>
  <c r="D33" i="2"/>
  <c r="E33" i="2"/>
  <c r="F22" i="2"/>
  <c r="G34" i="2"/>
  <c r="H34" i="2"/>
  <c r="D34" i="2"/>
  <c r="E34" i="2"/>
  <c r="F23" i="2"/>
  <c r="G35" i="2"/>
  <c r="H35" i="2"/>
  <c r="D35" i="2"/>
  <c r="E35" i="2"/>
  <c r="F24" i="2"/>
  <c r="G36" i="2"/>
  <c r="H36" i="2"/>
  <c r="D36" i="2"/>
  <c r="E36" i="2"/>
  <c r="F25" i="2"/>
  <c r="G37" i="2"/>
  <c r="H37" i="2"/>
  <c r="D37" i="2"/>
  <c r="E37" i="2"/>
  <c r="F26" i="2"/>
  <c r="G38" i="2"/>
  <c r="H38" i="2"/>
  <c r="D38" i="2"/>
  <c r="E38" i="2"/>
  <c r="F27" i="2"/>
  <c r="G39" i="2"/>
  <c r="H39" i="2"/>
  <c r="D39" i="2"/>
  <c r="E39" i="2"/>
  <c r="F28" i="2"/>
  <c r="G40" i="2"/>
  <c r="H40" i="2"/>
  <c r="D40" i="2"/>
  <c r="E40" i="2"/>
  <c r="F29" i="2"/>
  <c r="G41" i="2"/>
  <c r="H41" i="2"/>
  <c r="D41" i="2"/>
  <c r="E41" i="2"/>
  <c r="F30" i="2"/>
  <c r="G42" i="2"/>
  <c r="H42" i="2"/>
  <c r="D42" i="2"/>
  <c r="E42" i="2"/>
  <c r="F31" i="2"/>
  <c r="G43" i="2"/>
  <c r="H43" i="2"/>
  <c r="D43" i="2"/>
  <c r="E43" i="2"/>
  <c r="F32" i="2"/>
  <c r="G44" i="2"/>
  <c r="H44" i="2"/>
  <c r="D44" i="2"/>
  <c r="E44" i="2"/>
  <c r="F33" i="2"/>
  <c r="G45" i="2"/>
  <c r="H45" i="2"/>
  <c r="D45" i="2"/>
  <c r="E45" i="2"/>
  <c r="F34" i="2"/>
  <c r="G46" i="2"/>
  <c r="H46" i="2"/>
  <c r="D46" i="2"/>
  <c r="E46" i="2"/>
  <c r="F35" i="2"/>
  <c r="G47" i="2"/>
  <c r="H47" i="2"/>
  <c r="D47" i="2"/>
  <c r="E47" i="2"/>
  <c r="F36" i="2"/>
  <c r="G48" i="2"/>
  <c r="H48" i="2"/>
  <c r="D48" i="2"/>
  <c r="E48" i="2"/>
  <c r="F37" i="2"/>
  <c r="G49" i="2"/>
  <c r="H49" i="2"/>
  <c r="D49" i="2"/>
  <c r="E49" i="2"/>
  <c r="F38" i="2"/>
  <c r="G50" i="2"/>
  <c r="H50" i="2"/>
  <c r="D50" i="2"/>
  <c r="E50" i="2"/>
  <c r="F39" i="2"/>
  <c r="G51" i="2"/>
  <c r="H51" i="2"/>
  <c r="D51" i="2"/>
  <c r="E51" i="2"/>
  <c r="F40" i="2"/>
  <c r="G52" i="2"/>
  <c r="H52" i="2"/>
  <c r="D52" i="2"/>
  <c r="E52" i="2"/>
  <c r="F41" i="2"/>
  <c r="G53" i="2"/>
  <c r="H53" i="2"/>
  <c r="D53" i="2"/>
  <c r="E53" i="2"/>
  <c r="F42" i="2"/>
  <c r="G54" i="2"/>
  <c r="H54" i="2"/>
  <c r="D54" i="2"/>
  <c r="E54" i="2"/>
  <c r="F43" i="2"/>
  <c r="G55" i="2"/>
  <c r="H55" i="2"/>
  <c r="D55" i="2"/>
  <c r="E55" i="2"/>
  <c r="F44" i="2"/>
  <c r="G56" i="2"/>
  <c r="H56" i="2"/>
  <c r="D56" i="2"/>
  <c r="E56" i="2"/>
  <c r="F45" i="2"/>
  <c r="G57" i="2"/>
  <c r="H57" i="2"/>
  <c r="D57" i="2"/>
  <c r="E57" i="2"/>
  <c r="F46" i="2"/>
  <c r="G58" i="2"/>
  <c r="H58" i="2"/>
  <c r="D58" i="2"/>
  <c r="E58" i="2"/>
  <c r="F47" i="2"/>
  <c r="G59" i="2"/>
  <c r="H59" i="2"/>
  <c r="D59" i="2"/>
  <c r="E59" i="2"/>
  <c r="F48" i="2"/>
  <c r="G60" i="2"/>
  <c r="H60" i="2"/>
  <c r="D60" i="2"/>
  <c r="E60" i="2"/>
  <c r="F49" i="2"/>
  <c r="G61" i="2"/>
  <c r="H61" i="2"/>
  <c r="D61" i="2"/>
  <c r="E61" i="2"/>
  <c r="F50" i="2"/>
  <c r="G62" i="2"/>
  <c r="H62" i="2"/>
  <c r="D62" i="2"/>
  <c r="E62" i="2"/>
  <c r="F51" i="2"/>
  <c r="G63" i="2"/>
  <c r="H63" i="2"/>
  <c r="D63" i="2"/>
  <c r="E63" i="2"/>
  <c r="F52" i="2"/>
  <c r="G64" i="2"/>
  <c r="H64" i="2"/>
  <c r="D64" i="2"/>
  <c r="E64" i="2"/>
  <c r="F53" i="2"/>
  <c r="G65" i="2"/>
  <c r="H65" i="2"/>
  <c r="D65" i="2"/>
  <c r="E65" i="2"/>
  <c r="F54" i="2"/>
  <c r="G66" i="2"/>
  <c r="H66" i="2"/>
  <c r="D66" i="2"/>
  <c r="E66" i="2"/>
  <c r="F55" i="2"/>
  <c r="G67" i="2"/>
  <c r="H67" i="2"/>
  <c r="D67" i="2"/>
  <c r="E67" i="2"/>
  <c r="F56" i="2"/>
  <c r="G68" i="2"/>
  <c r="H68" i="2"/>
  <c r="D68" i="2"/>
  <c r="E68" i="2"/>
  <c r="F57" i="2"/>
  <c r="G69" i="2"/>
  <c r="H69" i="2"/>
  <c r="D69" i="2"/>
  <c r="E69" i="2"/>
  <c r="F58" i="2"/>
  <c r="G70" i="2"/>
  <c r="H70" i="2"/>
  <c r="D70" i="2"/>
  <c r="E70" i="2"/>
  <c r="F59" i="2"/>
  <c r="G71" i="2"/>
  <c r="H71" i="2"/>
  <c r="D71" i="2"/>
  <c r="E71" i="2"/>
  <c r="F60" i="2"/>
  <c r="G72" i="2"/>
  <c r="H72" i="2"/>
  <c r="D72" i="2"/>
  <c r="E72" i="2"/>
  <c r="F61" i="2"/>
  <c r="G73" i="2"/>
  <c r="H73" i="2"/>
  <c r="D73" i="2"/>
  <c r="E73" i="2"/>
  <c r="F62" i="2"/>
  <c r="G74" i="2"/>
  <c r="H74" i="2"/>
  <c r="D74" i="2"/>
  <c r="E74" i="2"/>
  <c r="F63" i="2"/>
  <c r="G75" i="2"/>
  <c r="H75" i="2"/>
  <c r="D75" i="2"/>
  <c r="E75" i="2"/>
  <c r="F64" i="2"/>
  <c r="G76" i="2"/>
  <c r="H76" i="2"/>
  <c r="D76" i="2"/>
  <c r="E76" i="2"/>
  <c r="F65" i="2"/>
  <c r="G77" i="2"/>
  <c r="H77" i="2"/>
  <c r="D77" i="2"/>
  <c r="E77" i="2"/>
  <c r="F66" i="2"/>
  <c r="G78" i="2"/>
  <c r="H78" i="2"/>
  <c r="D78" i="2"/>
  <c r="E78" i="2"/>
  <c r="F67" i="2"/>
  <c r="G79" i="2"/>
  <c r="H79" i="2"/>
  <c r="D79" i="2"/>
  <c r="E79" i="2"/>
  <c r="F68" i="2"/>
  <c r="G80" i="2"/>
  <c r="H80" i="2"/>
  <c r="D80" i="2"/>
  <c r="E80" i="2"/>
  <c r="F69" i="2"/>
  <c r="G81" i="2"/>
  <c r="H81" i="2"/>
  <c r="D81" i="2"/>
  <c r="E81" i="2"/>
  <c r="F70" i="2"/>
  <c r="G82" i="2"/>
  <c r="H82" i="2"/>
  <c r="D82" i="2"/>
  <c r="E82" i="2"/>
  <c r="F71" i="2"/>
  <c r="G83" i="2"/>
  <c r="H83" i="2"/>
  <c r="D83" i="2"/>
  <c r="E83" i="2"/>
  <c r="F72" i="2"/>
  <c r="G84" i="2"/>
  <c r="H84" i="2"/>
  <c r="D84" i="2"/>
  <c r="E84" i="2"/>
  <c r="F73" i="2"/>
  <c r="G85" i="2"/>
  <c r="H85" i="2"/>
  <c r="D85" i="2"/>
  <c r="E85" i="2"/>
  <c r="F74" i="2"/>
  <c r="G86" i="2"/>
  <c r="H86" i="2"/>
  <c r="D86" i="2"/>
  <c r="E86" i="2"/>
  <c r="F75" i="2"/>
  <c r="G87" i="2"/>
  <c r="H87" i="2"/>
  <c r="D87" i="2"/>
  <c r="E87" i="2"/>
  <c r="F76" i="2"/>
  <c r="G88" i="2"/>
  <c r="H88" i="2"/>
  <c r="D88" i="2"/>
  <c r="E88" i="2"/>
  <c r="F77" i="2"/>
  <c r="G89" i="2"/>
  <c r="H89" i="2"/>
  <c r="D89" i="2"/>
  <c r="E89" i="2"/>
  <c r="F78" i="2"/>
  <c r="G90" i="2"/>
  <c r="H90" i="2"/>
  <c r="D90" i="2"/>
  <c r="E90" i="2"/>
  <c r="F79" i="2"/>
  <c r="G91" i="2"/>
  <c r="H91" i="2"/>
  <c r="D91" i="2"/>
  <c r="E91" i="2"/>
  <c r="F80" i="2"/>
  <c r="G92" i="2"/>
  <c r="H92" i="2"/>
  <c r="D92" i="2"/>
  <c r="E92" i="2"/>
  <c r="F81" i="2"/>
  <c r="G93" i="2"/>
  <c r="H93" i="2"/>
  <c r="D93" i="2"/>
  <c r="E93" i="2"/>
  <c r="F82" i="2"/>
  <c r="G94" i="2"/>
  <c r="H94" i="2"/>
  <c r="D94" i="2"/>
  <c r="E94" i="2"/>
  <c r="F83" i="2"/>
  <c r="G95" i="2"/>
  <c r="H95" i="2"/>
  <c r="D95" i="2"/>
  <c r="E95" i="2"/>
  <c r="F84" i="2"/>
  <c r="G96" i="2"/>
  <c r="H96" i="2"/>
  <c r="D96" i="2"/>
  <c r="E96" i="2"/>
  <c r="F85" i="2"/>
  <c r="G97" i="2"/>
  <c r="H97" i="2"/>
  <c r="D97" i="2"/>
  <c r="E97" i="2"/>
  <c r="F86" i="2"/>
  <c r="G98" i="2"/>
  <c r="H98" i="2"/>
  <c r="D98" i="2"/>
  <c r="E98" i="2"/>
  <c r="F87" i="2"/>
  <c r="G99" i="2"/>
  <c r="H99" i="2"/>
  <c r="D99" i="2"/>
  <c r="E99" i="2"/>
  <c r="F88" i="2"/>
  <c r="G100" i="2"/>
  <c r="H100" i="2"/>
  <c r="D100" i="2"/>
  <c r="E100" i="2"/>
  <c r="F89" i="2"/>
  <c r="G101" i="2"/>
  <c r="H101" i="2"/>
  <c r="D101" i="2"/>
  <c r="E101" i="2"/>
  <c r="F90" i="2"/>
  <c r="G102" i="2"/>
  <c r="H102" i="2"/>
  <c r="D102" i="2"/>
  <c r="E102" i="2"/>
  <c r="F91" i="2"/>
  <c r="G103" i="2"/>
  <c r="H103" i="2"/>
  <c r="D103" i="2"/>
  <c r="E103" i="2"/>
  <c r="F92" i="2"/>
  <c r="G104" i="2"/>
  <c r="H104" i="2"/>
  <c r="D104" i="2"/>
  <c r="E104" i="2"/>
  <c r="F93" i="2"/>
  <c r="G105" i="2"/>
  <c r="H105" i="2"/>
  <c r="D105" i="2"/>
  <c r="E105" i="2"/>
  <c r="F94" i="2"/>
  <c r="G106" i="2"/>
  <c r="H106" i="2"/>
  <c r="D106" i="2"/>
  <c r="E106" i="2"/>
  <c r="F95" i="2"/>
  <c r="G107" i="2"/>
  <c r="H107" i="2"/>
  <c r="D107" i="2"/>
  <c r="E107" i="2"/>
  <c r="F96" i="2"/>
  <c r="G108" i="2"/>
  <c r="H108" i="2"/>
  <c r="D108" i="2"/>
  <c r="E108" i="2"/>
  <c r="F97" i="2"/>
  <c r="G109" i="2"/>
  <c r="H109" i="2"/>
  <c r="D109" i="2"/>
  <c r="E109" i="2"/>
  <c r="F98" i="2"/>
  <c r="G110" i="2"/>
  <c r="H110" i="2"/>
  <c r="D110" i="2"/>
  <c r="E110" i="2"/>
  <c r="F99" i="2"/>
  <c r="G111" i="2"/>
  <c r="H111" i="2"/>
  <c r="D111" i="2"/>
  <c r="E111" i="2"/>
  <c r="F100" i="2"/>
  <c r="G112" i="2"/>
  <c r="H112" i="2"/>
  <c r="D112" i="2"/>
  <c r="E112" i="2"/>
  <c r="F101" i="2"/>
  <c r="G113" i="2"/>
  <c r="H113" i="2"/>
  <c r="D113" i="2"/>
  <c r="E113" i="2"/>
  <c r="F102" i="2"/>
  <c r="G114" i="2"/>
  <c r="H114" i="2"/>
  <c r="D114" i="2"/>
  <c r="E114" i="2"/>
  <c r="F103" i="2"/>
  <c r="G115" i="2"/>
  <c r="H115" i="2"/>
  <c r="D115" i="2"/>
  <c r="E115" i="2"/>
  <c r="F104" i="2"/>
  <c r="G116" i="2"/>
  <c r="H116" i="2"/>
  <c r="D116" i="2"/>
  <c r="E116" i="2"/>
  <c r="F105" i="2"/>
  <c r="G117" i="2"/>
  <c r="H117" i="2"/>
  <c r="D117" i="2"/>
  <c r="E117" i="2"/>
  <c r="F106" i="2"/>
  <c r="G118" i="2"/>
  <c r="H118" i="2"/>
  <c r="D118" i="2"/>
  <c r="E118" i="2"/>
  <c r="F107" i="2"/>
  <c r="G119" i="2"/>
  <c r="H119" i="2"/>
  <c r="D119" i="2"/>
  <c r="E119" i="2"/>
  <c r="F108" i="2"/>
  <c r="G120" i="2"/>
  <c r="H120" i="2"/>
  <c r="D120" i="2"/>
  <c r="E120" i="2"/>
  <c r="F109" i="2"/>
  <c r="G121" i="2"/>
  <c r="H121" i="2"/>
  <c r="D121" i="2"/>
  <c r="E121" i="2"/>
  <c r="F110" i="2"/>
  <c r="G122" i="2"/>
  <c r="H122" i="2"/>
  <c r="D122" i="2"/>
  <c r="E122" i="2"/>
  <c r="F111" i="2"/>
  <c r="G123" i="2"/>
  <c r="H123" i="2"/>
  <c r="D123" i="2"/>
  <c r="E123" i="2"/>
  <c r="F112" i="2"/>
  <c r="G124" i="2"/>
  <c r="H124" i="2"/>
  <c r="D124" i="2"/>
  <c r="E124" i="2"/>
  <c r="F113" i="2"/>
  <c r="G125" i="2"/>
  <c r="H125" i="2"/>
  <c r="D125" i="2"/>
  <c r="E125" i="2"/>
  <c r="F114" i="2"/>
  <c r="G126" i="2"/>
  <c r="H126" i="2"/>
  <c r="D126" i="2"/>
  <c r="E126" i="2"/>
  <c r="F115" i="2"/>
  <c r="G127" i="2"/>
  <c r="H127" i="2"/>
  <c r="D127" i="2"/>
  <c r="E127" i="2"/>
  <c r="F116" i="2"/>
  <c r="G128" i="2"/>
  <c r="H128" i="2"/>
  <c r="D128" i="2"/>
  <c r="E128" i="2"/>
  <c r="F117" i="2"/>
  <c r="G129" i="2"/>
  <c r="H129" i="2"/>
  <c r="D129" i="2"/>
  <c r="E129" i="2"/>
  <c r="F118" i="2"/>
  <c r="G130" i="2"/>
  <c r="H130" i="2"/>
  <c r="D130" i="2"/>
  <c r="E130" i="2"/>
  <c r="F119" i="2"/>
  <c r="G131" i="2"/>
  <c r="H131" i="2"/>
  <c r="D131" i="2"/>
  <c r="E131" i="2"/>
  <c r="F120" i="2"/>
  <c r="G132" i="2"/>
  <c r="H132" i="2"/>
  <c r="D132" i="2"/>
  <c r="E132" i="2"/>
  <c r="F121" i="2"/>
  <c r="G133" i="2"/>
  <c r="H133" i="2"/>
  <c r="D133" i="2"/>
  <c r="E133" i="2"/>
  <c r="F122" i="2"/>
  <c r="G134" i="2"/>
  <c r="H134" i="2"/>
  <c r="D134" i="2"/>
  <c r="E134" i="2"/>
  <c r="F123" i="2"/>
  <c r="G135" i="2"/>
  <c r="H135" i="2"/>
  <c r="D135" i="2"/>
  <c r="E135" i="2"/>
  <c r="F124" i="2"/>
  <c r="G136" i="2"/>
  <c r="H136" i="2"/>
  <c r="D136" i="2"/>
  <c r="E136" i="2"/>
  <c r="F125" i="2"/>
  <c r="G137" i="2"/>
  <c r="H137" i="2"/>
  <c r="D137" i="2"/>
  <c r="E137" i="2"/>
  <c r="F126" i="2"/>
  <c r="G138" i="2"/>
  <c r="H138" i="2"/>
  <c r="D138" i="2"/>
  <c r="E138" i="2"/>
  <c r="F127" i="2"/>
  <c r="G139" i="2"/>
  <c r="H139" i="2"/>
  <c r="D139" i="2"/>
  <c r="E139" i="2"/>
  <c r="F128" i="2"/>
  <c r="G140" i="2"/>
  <c r="H140" i="2"/>
  <c r="D140" i="2"/>
  <c r="E140" i="2"/>
  <c r="F129" i="2"/>
  <c r="G141" i="2"/>
  <c r="H141" i="2"/>
  <c r="D141" i="2"/>
  <c r="E141" i="2"/>
  <c r="F130" i="2"/>
  <c r="G142" i="2"/>
  <c r="H142" i="2"/>
  <c r="D142" i="2"/>
  <c r="E142" i="2"/>
  <c r="F131" i="2"/>
  <c r="G143" i="2"/>
  <c r="H143" i="2"/>
  <c r="D143" i="2"/>
  <c r="E143" i="2"/>
  <c r="F132" i="2"/>
  <c r="G144" i="2"/>
  <c r="H144" i="2"/>
  <c r="D144" i="2"/>
  <c r="E144" i="2"/>
  <c r="F133" i="2"/>
  <c r="G145" i="2"/>
  <c r="H145" i="2"/>
  <c r="D145" i="2"/>
  <c r="E145" i="2"/>
  <c r="F134" i="2"/>
  <c r="G146" i="2"/>
  <c r="H146" i="2"/>
  <c r="D146" i="2"/>
  <c r="E146" i="2"/>
  <c r="F135" i="2"/>
  <c r="G147" i="2"/>
  <c r="H147" i="2"/>
  <c r="D147" i="2"/>
  <c r="E147" i="2"/>
  <c r="F136" i="2"/>
  <c r="G148" i="2"/>
  <c r="H148" i="2"/>
  <c r="D148" i="2"/>
  <c r="E148" i="2"/>
  <c r="F137" i="2"/>
  <c r="G149" i="2"/>
  <c r="H149" i="2"/>
  <c r="D149" i="2"/>
  <c r="E149" i="2"/>
  <c r="F138" i="2"/>
  <c r="G150" i="2"/>
  <c r="H150" i="2"/>
  <c r="D150" i="2"/>
  <c r="E150" i="2"/>
  <c r="F139" i="2"/>
  <c r="G151" i="2"/>
  <c r="H151" i="2"/>
  <c r="D151" i="2"/>
  <c r="E151" i="2"/>
  <c r="F140" i="2"/>
  <c r="G152" i="2"/>
  <c r="H152" i="2"/>
  <c r="D152" i="2"/>
  <c r="E152" i="2"/>
  <c r="F141" i="2"/>
  <c r="G153" i="2"/>
  <c r="H153" i="2"/>
  <c r="D153" i="2"/>
  <c r="E153" i="2"/>
  <c r="F142" i="2"/>
  <c r="G154" i="2"/>
  <c r="H154" i="2"/>
  <c r="D154" i="2"/>
  <c r="E154" i="2"/>
  <c r="F143" i="2"/>
  <c r="G155" i="2"/>
  <c r="H155" i="2"/>
  <c r="D155" i="2"/>
  <c r="E155" i="2"/>
  <c r="F144" i="2"/>
  <c r="G156" i="2"/>
  <c r="H156" i="2"/>
  <c r="D156" i="2"/>
  <c r="E156" i="2"/>
  <c r="F145" i="2"/>
  <c r="G157" i="2"/>
  <c r="H157" i="2"/>
  <c r="D157" i="2"/>
  <c r="E157" i="2"/>
  <c r="F146" i="2"/>
  <c r="G158" i="2"/>
  <c r="H158" i="2"/>
  <c r="D158" i="2"/>
  <c r="E158" i="2"/>
  <c r="F147" i="2"/>
  <c r="G159" i="2"/>
  <c r="H159" i="2"/>
  <c r="D159" i="2"/>
  <c r="E159" i="2"/>
  <c r="F148" i="2"/>
  <c r="G160" i="2"/>
  <c r="H160" i="2"/>
  <c r="D160" i="2"/>
  <c r="E160" i="2"/>
  <c r="F149" i="2"/>
  <c r="G161" i="2"/>
  <c r="H161" i="2"/>
  <c r="D161" i="2"/>
  <c r="E161" i="2"/>
  <c r="F150" i="2"/>
  <c r="G162" i="2"/>
  <c r="H162" i="2"/>
  <c r="D162" i="2"/>
  <c r="E162" i="2"/>
  <c r="F151" i="2"/>
  <c r="G163" i="2"/>
  <c r="H163" i="2"/>
  <c r="D163" i="2"/>
  <c r="E163" i="2"/>
  <c r="F152" i="2"/>
  <c r="G164" i="2"/>
  <c r="H164" i="2"/>
  <c r="D164" i="2"/>
  <c r="E164" i="2"/>
  <c r="F153" i="2"/>
  <c r="G165" i="2"/>
  <c r="H165" i="2"/>
  <c r="D165" i="2"/>
  <c r="E165" i="2"/>
  <c r="F154" i="2"/>
  <c r="G166" i="2"/>
  <c r="H166" i="2"/>
  <c r="D166" i="2"/>
  <c r="E166" i="2"/>
  <c r="F155" i="2"/>
  <c r="G167" i="2"/>
  <c r="H167" i="2"/>
  <c r="D167" i="2"/>
  <c r="E167" i="2"/>
  <c r="F156" i="2"/>
  <c r="G168" i="2"/>
  <c r="H168" i="2"/>
  <c r="D168" i="2"/>
  <c r="E168" i="2"/>
  <c r="F157" i="2"/>
  <c r="G169" i="2"/>
  <c r="H169" i="2"/>
  <c r="D169" i="2"/>
  <c r="E169" i="2"/>
  <c r="F158" i="2"/>
  <c r="G170" i="2"/>
  <c r="H170" i="2"/>
  <c r="D170" i="2"/>
  <c r="E170" i="2"/>
  <c r="F159" i="2"/>
  <c r="G171" i="2"/>
  <c r="H171" i="2"/>
  <c r="D171" i="2"/>
  <c r="E171" i="2"/>
  <c r="F160" i="2"/>
  <c r="G172" i="2"/>
  <c r="H172" i="2"/>
  <c r="D172" i="2"/>
  <c r="E172" i="2"/>
  <c r="F161" i="2"/>
  <c r="G173" i="2"/>
  <c r="H173" i="2"/>
  <c r="D173" i="2"/>
  <c r="E173" i="2"/>
  <c r="F162" i="2"/>
  <c r="G174" i="2"/>
  <c r="H174" i="2"/>
  <c r="D174" i="2"/>
  <c r="E174" i="2"/>
  <c r="F163" i="2"/>
  <c r="G175" i="2"/>
  <c r="H175" i="2"/>
  <c r="D175" i="2"/>
  <c r="E175" i="2"/>
  <c r="F164" i="2"/>
  <c r="G176" i="2"/>
  <c r="H176" i="2"/>
  <c r="D176" i="2"/>
  <c r="E176" i="2"/>
  <c r="F165" i="2"/>
  <c r="G177" i="2"/>
  <c r="H177" i="2"/>
  <c r="D177" i="2"/>
  <c r="E177" i="2"/>
  <c r="F166" i="2"/>
  <c r="G178" i="2"/>
  <c r="H178" i="2"/>
  <c r="D178" i="2"/>
  <c r="E178" i="2"/>
  <c r="F167" i="2"/>
  <c r="G179" i="2"/>
  <c r="H179" i="2"/>
  <c r="D179" i="2"/>
  <c r="E179" i="2"/>
  <c r="F168" i="2"/>
  <c r="G180" i="2"/>
  <c r="H180" i="2"/>
  <c r="D180" i="2"/>
  <c r="E180" i="2"/>
  <c r="F169" i="2"/>
  <c r="G181" i="2"/>
  <c r="H181" i="2"/>
  <c r="D181" i="2"/>
  <c r="E181" i="2"/>
  <c r="F170" i="2"/>
  <c r="G182" i="2"/>
  <c r="H182" i="2"/>
  <c r="D182" i="2"/>
  <c r="E182" i="2"/>
  <c r="F171" i="2"/>
  <c r="G183" i="2"/>
  <c r="H183" i="2"/>
  <c r="D183" i="2"/>
  <c r="E183" i="2"/>
  <c r="F172" i="2"/>
  <c r="G184" i="2"/>
  <c r="H184" i="2"/>
  <c r="D184" i="2"/>
  <c r="E184" i="2"/>
  <c r="F173" i="2"/>
  <c r="G185" i="2"/>
  <c r="H185" i="2"/>
  <c r="D185" i="2"/>
  <c r="E185" i="2"/>
  <c r="F174" i="2"/>
  <c r="G186" i="2"/>
  <c r="H186" i="2"/>
  <c r="D186" i="2"/>
  <c r="E186" i="2"/>
  <c r="F175" i="2"/>
  <c r="G187" i="2"/>
  <c r="H187" i="2"/>
  <c r="D187" i="2"/>
  <c r="E187" i="2"/>
  <c r="F176" i="2"/>
  <c r="G188" i="2"/>
  <c r="H188" i="2"/>
  <c r="D188" i="2"/>
  <c r="E188" i="2"/>
  <c r="F177" i="2"/>
  <c r="G189" i="2"/>
  <c r="H189" i="2"/>
  <c r="D189" i="2"/>
  <c r="E189" i="2"/>
  <c r="F178" i="2"/>
  <c r="G190" i="2"/>
  <c r="H190" i="2"/>
  <c r="D190" i="2"/>
  <c r="E190" i="2"/>
  <c r="F179" i="2"/>
  <c r="G191" i="2"/>
  <c r="H191" i="2"/>
  <c r="D191" i="2"/>
  <c r="E191" i="2"/>
  <c r="F180" i="2"/>
  <c r="G192" i="2"/>
  <c r="H192" i="2"/>
  <c r="D192" i="2"/>
  <c r="E192" i="2"/>
  <c r="F181" i="2"/>
  <c r="G193" i="2"/>
  <c r="H193" i="2"/>
  <c r="D193" i="2"/>
  <c r="E193" i="2"/>
  <c r="F182" i="2"/>
  <c r="G194" i="2"/>
  <c r="H194" i="2"/>
  <c r="D194" i="2"/>
  <c r="E194" i="2"/>
  <c r="F183" i="2"/>
  <c r="G195" i="2"/>
  <c r="H195" i="2"/>
  <c r="D195" i="2"/>
  <c r="E195" i="2"/>
  <c r="F184" i="2"/>
  <c r="G196" i="2"/>
  <c r="H196" i="2"/>
  <c r="D196" i="2"/>
  <c r="E196" i="2"/>
  <c r="F185" i="2"/>
  <c r="G197" i="2"/>
  <c r="H197" i="2"/>
  <c r="D197" i="2"/>
  <c r="E197" i="2"/>
  <c r="F186" i="2"/>
  <c r="G198" i="2"/>
  <c r="H198" i="2"/>
  <c r="D198" i="2"/>
  <c r="E198" i="2"/>
  <c r="F187" i="2"/>
  <c r="G199" i="2"/>
  <c r="H199" i="2"/>
  <c r="D199" i="2"/>
  <c r="E199" i="2"/>
  <c r="F188" i="2"/>
  <c r="G200" i="2"/>
  <c r="H200" i="2"/>
  <c r="D200" i="2"/>
  <c r="E200" i="2"/>
  <c r="F189" i="2"/>
  <c r="G201" i="2"/>
  <c r="H201" i="2"/>
  <c r="D201" i="2"/>
  <c r="E201" i="2"/>
  <c r="F190" i="2"/>
  <c r="G202" i="2"/>
  <c r="H202" i="2"/>
  <c r="D202" i="2"/>
  <c r="E202" i="2"/>
  <c r="F191" i="2"/>
  <c r="G203" i="2"/>
  <c r="H203" i="2"/>
  <c r="D203" i="2"/>
  <c r="E203" i="2"/>
  <c r="F192" i="2"/>
  <c r="G204" i="2"/>
  <c r="H204" i="2"/>
  <c r="D204" i="2"/>
  <c r="E204" i="2"/>
  <c r="F193" i="2"/>
  <c r="G205" i="2"/>
  <c r="H205" i="2"/>
  <c r="D205" i="2"/>
  <c r="E205" i="2"/>
  <c r="F194" i="2"/>
  <c r="G206" i="2"/>
  <c r="H206" i="2"/>
  <c r="D206" i="2"/>
  <c r="E206" i="2"/>
  <c r="F195" i="2"/>
  <c r="G207" i="2"/>
  <c r="H207" i="2"/>
  <c r="D207" i="2"/>
  <c r="E207" i="2"/>
  <c r="F196" i="2"/>
  <c r="G208" i="2"/>
  <c r="H208" i="2"/>
  <c r="D208" i="2"/>
  <c r="E208" i="2"/>
  <c r="F197" i="2"/>
  <c r="G209" i="2"/>
  <c r="H209" i="2"/>
  <c r="D209" i="2"/>
  <c r="E209" i="2"/>
  <c r="F198" i="2"/>
  <c r="G210" i="2"/>
  <c r="H210" i="2"/>
  <c r="D210" i="2"/>
  <c r="E210" i="2"/>
  <c r="F199" i="2"/>
  <c r="G211" i="2"/>
  <c r="H211" i="2"/>
  <c r="D211" i="2"/>
  <c r="E211" i="2"/>
  <c r="F200" i="2"/>
  <c r="G212" i="2"/>
  <c r="H212" i="2"/>
  <c r="D212" i="2"/>
  <c r="E212" i="2"/>
  <c r="F201" i="2"/>
  <c r="G213" i="2"/>
  <c r="H213" i="2"/>
  <c r="D213" i="2"/>
  <c r="E213" i="2"/>
  <c r="F202" i="2"/>
  <c r="G214" i="2"/>
  <c r="H214" i="2"/>
  <c r="D214" i="2"/>
  <c r="E214" i="2"/>
  <c r="F203" i="2"/>
  <c r="G215" i="2"/>
  <c r="H215" i="2"/>
  <c r="D215" i="2"/>
  <c r="E215" i="2"/>
  <c r="F204" i="2"/>
  <c r="G216" i="2"/>
  <c r="H216" i="2"/>
  <c r="D216" i="2"/>
  <c r="E216" i="2"/>
  <c r="F205" i="2"/>
  <c r="G217" i="2"/>
  <c r="H217" i="2"/>
  <c r="D217" i="2"/>
  <c r="E217" i="2"/>
  <c r="F206" i="2"/>
  <c r="G218" i="2"/>
  <c r="H218" i="2"/>
  <c r="D218" i="2"/>
  <c r="E218" i="2"/>
  <c r="F207" i="2"/>
  <c r="G219" i="2"/>
  <c r="H219" i="2"/>
  <c r="D219" i="2"/>
  <c r="E219" i="2"/>
  <c r="F208" i="2"/>
  <c r="G220" i="2"/>
  <c r="H220" i="2"/>
  <c r="D220" i="2"/>
  <c r="E220" i="2"/>
  <c r="F209" i="2"/>
  <c r="G221" i="2"/>
  <c r="H221" i="2"/>
  <c r="D221" i="2"/>
  <c r="E221" i="2"/>
  <c r="F210" i="2"/>
  <c r="G222" i="2"/>
  <c r="H222" i="2"/>
  <c r="D222" i="2"/>
  <c r="E222" i="2"/>
  <c r="F211" i="2"/>
  <c r="G223" i="2"/>
  <c r="H223" i="2"/>
  <c r="D223" i="2"/>
  <c r="E223" i="2"/>
  <c r="F212" i="2"/>
  <c r="G224" i="2"/>
  <c r="H224" i="2"/>
  <c r="D224" i="2"/>
  <c r="E224" i="2"/>
  <c r="F213" i="2"/>
  <c r="G225" i="2"/>
  <c r="H225" i="2"/>
  <c r="D225" i="2"/>
  <c r="E225" i="2"/>
  <c r="F214" i="2"/>
  <c r="G226" i="2"/>
  <c r="H226" i="2"/>
  <c r="D226" i="2"/>
  <c r="E226" i="2"/>
  <c r="F215" i="2"/>
  <c r="G227" i="2"/>
  <c r="H227" i="2"/>
  <c r="D227" i="2"/>
  <c r="E227" i="2"/>
  <c r="F216" i="2"/>
  <c r="G228" i="2"/>
  <c r="H228" i="2"/>
  <c r="D228" i="2"/>
  <c r="E228" i="2"/>
  <c r="F217" i="2"/>
  <c r="G229" i="2"/>
  <c r="H229" i="2"/>
  <c r="D229" i="2"/>
  <c r="E229" i="2"/>
  <c r="F218" i="2"/>
  <c r="G230" i="2"/>
  <c r="H230" i="2"/>
  <c r="D230" i="2"/>
  <c r="E230" i="2"/>
  <c r="F219" i="2"/>
  <c r="G231" i="2"/>
  <c r="H231" i="2"/>
  <c r="D231" i="2"/>
  <c r="E231" i="2"/>
  <c r="F220" i="2"/>
  <c r="G232" i="2"/>
  <c r="H232" i="2"/>
  <c r="D232" i="2"/>
  <c r="E232" i="2"/>
  <c r="F221" i="2"/>
  <c r="G233" i="2"/>
  <c r="H233" i="2"/>
  <c r="D233" i="2"/>
  <c r="E233" i="2"/>
  <c r="F222" i="2"/>
  <c r="G234" i="2"/>
  <c r="H234" i="2"/>
  <c r="D234" i="2"/>
  <c r="E234" i="2"/>
  <c r="F223" i="2"/>
  <c r="G235" i="2"/>
  <c r="H235" i="2"/>
  <c r="D235" i="2"/>
  <c r="E235" i="2"/>
  <c r="F224" i="2"/>
  <c r="G236" i="2"/>
  <c r="H236" i="2"/>
  <c r="D236" i="2"/>
  <c r="E236" i="2"/>
  <c r="F225" i="2"/>
  <c r="G237" i="2"/>
  <c r="H237" i="2"/>
  <c r="D237" i="2"/>
  <c r="E237" i="2"/>
  <c r="F226" i="2"/>
  <c r="G238" i="2"/>
  <c r="H238" i="2"/>
  <c r="D238" i="2"/>
  <c r="E238" i="2"/>
  <c r="F227" i="2"/>
  <c r="G239" i="2"/>
  <c r="H239" i="2"/>
  <c r="D239" i="2"/>
  <c r="E239" i="2"/>
  <c r="F228" i="2"/>
  <c r="G240" i="2"/>
  <c r="H240" i="2"/>
  <c r="D240" i="2"/>
  <c r="E240" i="2"/>
  <c r="F229" i="2"/>
  <c r="G241" i="2"/>
  <c r="H241" i="2"/>
  <c r="D241" i="2"/>
  <c r="E241" i="2"/>
  <c r="F230" i="2"/>
  <c r="G242" i="2"/>
  <c r="H242" i="2"/>
  <c r="D242" i="2"/>
  <c r="E242" i="2"/>
  <c r="F231" i="2"/>
  <c r="G243" i="2"/>
  <c r="H243" i="2"/>
  <c r="D243" i="2"/>
  <c r="E243" i="2"/>
  <c r="F232" i="2"/>
  <c r="G244" i="2"/>
  <c r="H244" i="2"/>
  <c r="D244" i="2"/>
  <c r="E244" i="2"/>
  <c r="F233" i="2"/>
  <c r="G245" i="2"/>
  <c r="H245" i="2"/>
  <c r="D245" i="2"/>
  <c r="E245" i="2"/>
  <c r="F234" i="2"/>
  <c r="G246" i="2"/>
  <c r="H246" i="2"/>
  <c r="D246" i="2"/>
  <c r="E246" i="2"/>
  <c r="F235" i="2"/>
  <c r="G247" i="2"/>
  <c r="H247" i="2"/>
  <c r="D247" i="2"/>
  <c r="E247" i="2"/>
  <c r="F236" i="2"/>
  <c r="G248" i="2"/>
  <c r="H248" i="2"/>
  <c r="D248" i="2"/>
  <c r="E248" i="2"/>
  <c r="F237" i="2"/>
  <c r="G249" i="2"/>
  <c r="H249" i="2"/>
  <c r="D249" i="2"/>
  <c r="E249" i="2"/>
  <c r="F238" i="2"/>
  <c r="G250" i="2"/>
  <c r="H250" i="2"/>
  <c r="D250" i="2"/>
  <c r="E250" i="2"/>
  <c r="F239" i="2"/>
  <c r="G251" i="2"/>
  <c r="H251" i="2"/>
  <c r="D251" i="2"/>
  <c r="E251" i="2"/>
  <c r="F240" i="2"/>
  <c r="G252" i="2"/>
  <c r="H252" i="2"/>
  <c r="D252" i="2"/>
  <c r="E252" i="2"/>
  <c r="F241" i="2"/>
  <c r="G253" i="2"/>
  <c r="H253" i="2"/>
  <c r="D253" i="2"/>
  <c r="E253" i="2"/>
  <c r="F242" i="2"/>
  <c r="G254" i="2"/>
  <c r="H254" i="2"/>
  <c r="D254" i="2"/>
  <c r="E254" i="2"/>
  <c r="F243" i="2"/>
  <c r="G255" i="2"/>
  <c r="H255" i="2"/>
  <c r="D255" i="2"/>
  <c r="E255" i="2"/>
  <c r="F244" i="2"/>
  <c r="G256" i="2"/>
  <c r="H256" i="2"/>
  <c r="D256" i="2"/>
  <c r="E256" i="2"/>
  <c r="F245" i="2"/>
  <c r="G257" i="2"/>
  <c r="H257" i="2"/>
  <c r="D257" i="2"/>
  <c r="E257" i="2"/>
  <c r="F246" i="2"/>
  <c r="G258" i="2"/>
  <c r="H258" i="2"/>
  <c r="D258" i="2"/>
  <c r="E258" i="2"/>
  <c r="F247" i="2"/>
  <c r="G259" i="2"/>
  <c r="H259" i="2"/>
  <c r="D259" i="2"/>
  <c r="E259" i="2"/>
  <c r="F248" i="2"/>
  <c r="G260" i="2"/>
  <c r="H260" i="2"/>
  <c r="D260" i="2"/>
  <c r="E260" i="2"/>
  <c r="F249" i="2"/>
  <c r="G261" i="2"/>
  <c r="H261" i="2"/>
  <c r="D261" i="2"/>
  <c r="E261" i="2"/>
  <c r="F250" i="2"/>
  <c r="G262" i="2"/>
  <c r="H262" i="2"/>
  <c r="D262" i="2"/>
  <c r="E262" i="2"/>
  <c r="F251" i="2"/>
  <c r="G263" i="2"/>
  <c r="H263" i="2"/>
  <c r="D263" i="2"/>
  <c r="E263" i="2"/>
  <c r="F252" i="2"/>
  <c r="G264" i="2"/>
  <c r="H264" i="2"/>
  <c r="D264" i="2"/>
  <c r="E264" i="2"/>
  <c r="F253" i="2"/>
  <c r="G265" i="2"/>
  <c r="H265" i="2"/>
  <c r="D265" i="2"/>
  <c r="E265" i="2"/>
  <c r="F254" i="2"/>
  <c r="G266" i="2"/>
  <c r="H266" i="2"/>
  <c r="D266" i="2"/>
  <c r="E266" i="2"/>
  <c r="F255" i="2"/>
  <c r="G267" i="2"/>
  <c r="H267" i="2"/>
  <c r="D267" i="2"/>
  <c r="E267" i="2"/>
  <c r="F256" i="2"/>
  <c r="G268" i="2"/>
  <c r="H268" i="2"/>
  <c r="D268" i="2"/>
  <c r="E268" i="2"/>
  <c r="F257" i="2"/>
  <c r="G269" i="2"/>
  <c r="H269" i="2"/>
  <c r="D269" i="2"/>
  <c r="E269" i="2"/>
  <c r="F258" i="2"/>
  <c r="G270" i="2"/>
  <c r="H270" i="2"/>
  <c r="D270" i="2"/>
  <c r="E270" i="2"/>
  <c r="F259" i="2"/>
  <c r="G271" i="2"/>
  <c r="H271" i="2"/>
  <c r="D271" i="2"/>
  <c r="E271" i="2"/>
  <c r="F260" i="2"/>
  <c r="G272" i="2"/>
  <c r="H272" i="2"/>
  <c r="D272" i="2"/>
  <c r="E272" i="2"/>
  <c r="F261" i="2"/>
  <c r="G273" i="2"/>
  <c r="H273" i="2"/>
  <c r="D273" i="2"/>
  <c r="E273" i="2"/>
  <c r="F262" i="2"/>
  <c r="G274" i="2"/>
  <c r="H274" i="2"/>
  <c r="D274" i="2"/>
  <c r="E274" i="2"/>
  <c r="F263" i="2"/>
  <c r="G275" i="2"/>
  <c r="H275" i="2"/>
  <c r="D275" i="2"/>
  <c r="E275" i="2"/>
  <c r="F264" i="2"/>
  <c r="G276" i="2"/>
  <c r="H276" i="2"/>
  <c r="D276" i="2"/>
  <c r="E276" i="2"/>
  <c r="F265" i="2"/>
  <c r="G277" i="2"/>
  <c r="H277" i="2"/>
  <c r="D277" i="2"/>
  <c r="E277" i="2"/>
  <c r="F266" i="2"/>
  <c r="G278" i="2"/>
  <c r="H278" i="2"/>
  <c r="D278" i="2"/>
  <c r="E278" i="2"/>
  <c r="F267" i="2"/>
  <c r="G279" i="2"/>
  <c r="H279" i="2"/>
  <c r="D279" i="2"/>
  <c r="E279" i="2"/>
  <c r="F268" i="2"/>
  <c r="G280" i="2"/>
  <c r="H280" i="2"/>
  <c r="D280" i="2"/>
  <c r="E280" i="2"/>
  <c r="F269" i="2"/>
  <c r="G281" i="2"/>
  <c r="H281" i="2"/>
  <c r="D281" i="2"/>
  <c r="E281" i="2"/>
  <c r="F270" i="2"/>
  <c r="G282" i="2"/>
  <c r="H282" i="2"/>
  <c r="D282" i="2"/>
  <c r="E282" i="2"/>
  <c r="F271" i="2"/>
  <c r="G283" i="2"/>
  <c r="H283" i="2"/>
  <c r="D283" i="2"/>
  <c r="E283" i="2"/>
  <c r="F272" i="2"/>
  <c r="G284" i="2"/>
  <c r="H284" i="2"/>
  <c r="D284" i="2"/>
  <c r="E284" i="2"/>
  <c r="F273" i="2"/>
  <c r="G285" i="2"/>
  <c r="H285" i="2"/>
  <c r="D285" i="2"/>
  <c r="E285" i="2"/>
  <c r="F274" i="2"/>
  <c r="G286" i="2"/>
  <c r="H286" i="2"/>
  <c r="D286" i="2"/>
  <c r="E286" i="2"/>
  <c r="F275" i="2"/>
  <c r="G287" i="2"/>
  <c r="H287" i="2"/>
  <c r="D287" i="2"/>
  <c r="E287" i="2"/>
  <c r="F276" i="2"/>
  <c r="G288" i="2"/>
  <c r="H288" i="2"/>
  <c r="D288" i="2"/>
  <c r="E288" i="2"/>
  <c r="F277" i="2"/>
  <c r="G289" i="2"/>
  <c r="H289" i="2"/>
  <c r="D289" i="2"/>
  <c r="E289" i="2"/>
  <c r="F278" i="2"/>
  <c r="G290" i="2"/>
  <c r="H290" i="2"/>
  <c r="D290" i="2"/>
  <c r="E290" i="2"/>
  <c r="F279" i="2"/>
  <c r="G291" i="2"/>
  <c r="H291" i="2"/>
  <c r="D291" i="2"/>
  <c r="E291" i="2"/>
  <c r="F280" i="2"/>
  <c r="G292" i="2"/>
  <c r="H292" i="2"/>
  <c r="D292" i="2"/>
  <c r="E292" i="2"/>
  <c r="F281" i="2"/>
  <c r="G293" i="2"/>
  <c r="H293" i="2"/>
  <c r="D293" i="2"/>
  <c r="E293" i="2"/>
  <c r="F282" i="2"/>
  <c r="G294" i="2"/>
  <c r="H294" i="2"/>
  <c r="D294" i="2"/>
  <c r="E294" i="2"/>
  <c r="F283" i="2"/>
  <c r="G295" i="2"/>
  <c r="H295" i="2"/>
  <c r="D295" i="2"/>
  <c r="E295" i="2"/>
  <c r="F284" i="2"/>
  <c r="G296" i="2"/>
  <c r="H296" i="2"/>
  <c r="D296" i="2"/>
  <c r="E296" i="2"/>
  <c r="F285" i="2"/>
  <c r="G297" i="2"/>
  <c r="H297" i="2"/>
  <c r="D297" i="2"/>
  <c r="E297" i="2"/>
  <c r="F286" i="2"/>
  <c r="G298" i="2"/>
  <c r="H298" i="2"/>
  <c r="D298" i="2"/>
  <c r="E298" i="2"/>
  <c r="F287" i="2"/>
  <c r="G299" i="2"/>
  <c r="H299" i="2"/>
  <c r="D299" i="2"/>
  <c r="E299" i="2"/>
  <c r="F288" i="2"/>
  <c r="G300" i="2"/>
  <c r="H300" i="2"/>
  <c r="D300" i="2"/>
  <c r="E300" i="2"/>
  <c r="F289" i="2"/>
  <c r="G301" i="2"/>
  <c r="H301" i="2"/>
  <c r="D301" i="2"/>
  <c r="E301" i="2"/>
  <c r="F290" i="2"/>
  <c r="G302" i="2"/>
  <c r="H302" i="2"/>
  <c r="D302" i="2"/>
  <c r="E302" i="2"/>
  <c r="F291" i="2"/>
  <c r="G303" i="2"/>
  <c r="H303" i="2"/>
  <c r="D303" i="2"/>
  <c r="E303" i="2"/>
  <c r="F292" i="2"/>
  <c r="G304" i="2"/>
  <c r="H304" i="2"/>
  <c r="D304" i="2"/>
  <c r="E304" i="2"/>
  <c r="F293" i="2"/>
  <c r="G305" i="2"/>
  <c r="H305" i="2"/>
  <c r="D305" i="2"/>
  <c r="E305" i="2"/>
  <c r="F294" i="2"/>
  <c r="G306" i="2"/>
  <c r="H306" i="2"/>
  <c r="D306" i="2"/>
  <c r="E306" i="2"/>
  <c r="F295" i="2"/>
  <c r="G307" i="2"/>
  <c r="H307" i="2"/>
  <c r="D307" i="2"/>
  <c r="E307" i="2"/>
  <c r="F296" i="2"/>
  <c r="G308" i="2"/>
  <c r="H308" i="2"/>
  <c r="D308" i="2"/>
  <c r="E308" i="2"/>
  <c r="F297" i="2"/>
  <c r="G309" i="2"/>
  <c r="H309" i="2"/>
  <c r="D309" i="2"/>
  <c r="E309" i="2"/>
  <c r="F298" i="2"/>
  <c r="G310" i="2"/>
  <c r="H310" i="2"/>
  <c r="D310" i="2"/>
  <c r="E310" i="2"/>
  <c r="F299" i="2"/>
  <c r="G311" i="2"/>
  <c r="H311" i="2"/>
  <c r="D311" i="2"/>
  <c r="E311" i="2"/>
  <c r="F300" i="2"/>
  <c r="G312" i="2"/>
  <c r="H312" i="2"/>
  <c r="D312" i="2"/>
  <c r="E312" i="2"/>
  <c r="F301" i="2"/>
  <c r="G313" i="2"/>
  <c r="H313" i="2"/>
  <c r="D313" i="2"/>
  <c r="E313" i="2"/>
  <c r="F302" i="2"/>
  <c r="G314" i="2"/>
  <c r="H314" i="2"/>
  <c r="D314" i="2"/>
  <c r="E314" i="2"/>
  <c r="F303" i="2"/>
  <c r="G315" i="2"/>
  <c r="H315" i="2"/>
  <c r="D315" i="2"/>
  <c r="E315" i="2"/>
  <c r="F304" i="2"/>
  <c r="G316" i="2"/>
  <c r="H316" i="2"/>
  <c r="D316" i="2"/>
  <c r="E316" i="2"/>
  <c r="F305" i="2"/>
  <c r="G317" i="2"/>
  <c r="H317" i="2"/>
  <c r="D317" i="2"/>
  <c r="E317" i="2"/>
  <c r="F306" i="2"/>
  <c r="G318" i="2"/>
  <c r="H318" i="2"/>
  <c r="D318" i="2"/>
  <c r="E318" i="2"/>
  <c r="F307" i="2"/>
  <c r="G319" i="2"/>
  <c r="H319" i="2"/>
  <c r="D319" i="2"/>
  <c r="E319" i="2"/>
  <c r="F308" i="2"/>
  <c r="G320" i="2"/>
  <c r="H320" i="2"/>
  <c r="D320" i="2"/>
  <c r="E320" i="2"/>
  <c r="F309" i="2"/>
  <c r="G321" i="2"/>
  <c r="H321" i="2"/>
  <c r="D321" i="2"/>
  <c r="E321" i="2"/>
  <c r="F310" i="2"/>
  <c r="G322" i="2"/>
  <c r="H322" i="2"/>
  <c r="D322" i="2"/>
  <c r="E322" i="2"/>
  <c r="F311" i="2"/>
  <c r="G323" i="2"/>
  <c r="H323" i="2"/>
  <c r="D323" i="2"/>
  <c r="E323" i="2"/>
  <c r="F312" i="2"/>
  <c r="G324" i="2"/>
  <c r="H324" i="2"/>
  <c r="D324" i="2"/>
  <c r="E324" i="2"/>
  <c r="F313" i="2"/>
  <c r="G325" i="2"/>
  <c r="H325" i="2"/>
  <c r="D325" i="2"/>
  <c r="E325" i="2"/>
  <c r="F314" i="2"/>
  <c r="G326" i="2"/>
  <c r="H326" i="2"/>
  <c r="D326" i="2"/>
  <c r="E326" i="2"/>
  <c r="F315" i="2"/>
  <c r="G327" i="2"/>
  <c r="H327" i="2"/>
  <c r="D327" i="2"/>
  <c r="E327" i="2"/>
  <c r="F316" i="2"/>
  <c r="G328" i="2"/>
  <c r="H328" i="2"/>
  <c r="D328" i="2"/>
  <c r="E328" i="2"/>
  <c r="F317" i="2"/>
  <c r="G329" i="2"/>
  <c r="H329" i="2"/>
  <c r="D329" i="2"/>
  <c r="E329" i="2"/>
  <c r="F318" i="2"/>
  <c r="G330" i="2"/>
  <c r="H330" i="2"/>
  <c r="D330" i="2"/>
  <c r="E330" i="2"/>
  <c r="F319" i="2"/>
  <c r="G331" i="2"/>
  <c r="H331" i="2"/>
  <c r="D331" i="2"/>
  <c r="E331" i="2"/>
  <c r="F320" i="2"/>
  <c r="G332" i="2"/>
  <c r="H332" i="2"/>
  <c r="D332" i="2"/>
  <c r="E332" i="2"/>
  <c r="F321" i="2"/>
  <c r="G333" i="2"/>
  <c r="H333" i="2"/>
  <c r="D333" i="2"/>
  <c r="E333" i="2"/>
  <c r="F322" i="2"/>
  <c r="G334" i="2"/>
  <c r="H334" i="2"/>
  <c r="D334" i="2"/>
  <c r="E334" i="2"/>
  <c r="F323" i="2"/>
  <c r="G335" i="2"/>
  <c r="H335" i="2"/>
  <c r="D335" i="2"/>
  <c r="E335" i="2"/>
  <c r="F324" i="2"/>
  <c r="G336" i="2"/>
  <c r="H336" i="2"/>
  <c r="D336" i="2"/>
  <c r="E336" i="2"/>
  <c r="F325" i="2"/>
  <c r="G337" i="2"/>
  <c r="H337" i="2"/>
  <c r="D337" i="2"/>
  <c r="E337" i="2"/>
  <c r="F326" i="2"/>
  <c r="G338" i="2"/>
  <c r="H338" i="2"/>
  <c r="D338" i="2"/>
  <c r="E338" i="2"/>
  <c r="F327" i="2"/>
  <c r="G339" i="2"/>
  <c r="H339" i="2"/>
  <c r="D339" i="2"/>
  <c r="E339" i="2"/>
  <c r="F328" i="2"/>
  <c r="G340" i="2"/>
  <c r="H340" i="2"/>
  <c r="D340" i="2"/>
  <c r="E340" i="2"/>
  <c r="F329" i="2"/>
  <c r="G341" i="2"/>
  <c r="H341" i="2"/>
  <c r="D341" i="2"/>
  <c r="E341" i="2"/>
  <c r="F330" i="2"/>
  <c r="G342" i="2"/>
  <c r="H342" i="2"/>
  <c r="D342" i="2"/>
  <c r="E342" i="2"/>
  <c r="F331" i="2"/>
  <c r="G343" i="2"/>
  <c r="H343" i="2"/>
  <c r="D343" i="2"/>
  <c r="E343" i="2"/>
  <c r="F332" i="2"/>
  <c r="G344" i="2"/>
  <c r="H344" i="2"/>
  <c r="D344" i="2"/>
  <c r="E344" i="2"/>
  <c r="F333" i="2"/>
  <c r="G345" i="2"/>
  <c r="H345" i="2"/>
  <c r="D345" i="2"/>
  <c r="E345" i="2"/>
  <c r="F334" i="2"/>
  <c r="G346" i="2"/>
  <c r="H346" i="2"/>
  <c r="D346" i="2"/>
  <c r="E346" i="2"/>
  <c r="F335" i="2"/>
  <c r="G347" i="2"/>
  <c r="H347" i="2"/>
  <c r="D347" i="2"/>
  <c r="E347" i="2"/>
  <c r="F336" i="2"/>
  <c r="G348" i="2"/>
  <c r="H348" i="2"/>
  <c r="D348" i="2"/>
  <c r="E348" i="2"/>
  <c r="F337" i="2"/>
  <c r="G349" i="2"/>
  <c r="H349" i="2"/>
  <c r="D349" i="2"/>
  <c r="E349" i="2"/>
  <c r="F338" i="2"/>
  <c r="G350" i="2"/>
  <c r="H350" i="2"/>
  <c r="D350" i="2"/>
  <c r="E350" i="2"/>
  <c r="F339" i="2"/>
  <c r="G351" i="2"/>
  <c r="H351" i="2"/>
  <c r="D351" i="2"/>
  <c r="E351" i="2"/>
  <c r="F340" i="2"/>
  <c r="G352" i="2"/>
  <c r="H352" i="2"/>
  <c r="D352" i="2"/>
  <c r="E352" i="2"/>
  <c r="F341" i="2"/>
  <c r="G353" i="2"/>
  <c r="H353" i="2"/>
  <c r="D353" i="2"/>
  <c r="E353" i="2"/>
  <c r="F342" i="2"/>
  <c r="G354" i="2"/>
  <c r="H354" i="2"/>
  <c r="D354" i="2"/>
  <c r="E354" i="2"/>
  <c r="F343" i="2"/>
  <c r="G355" i="2"/>
  <c r="H355" i="2"/>
  <c r="D355" i="2"/>
  <c r="E355" i="2"/>
  <c r="F344" i="2"/>
  <c r="G356" i="2"/>
  <c r="H356" i="2"/>
  <c r="D356" i="2"/>
  <c r="E356" i="2"/>
  <c r="F345" i="2"/>
  <c r="G357" i="2"/>
  <c r="H357" i="2"/>
  <c r="D357" i="2"/>
  <c r="E357" i="2"/>
  <c r="F346" i="2"/>
  <c r="G358" i="2"/>
  <c r="H358" i="2"/>
  <c r="D358" i="2"/>
  <c r="E358" i="2"/>
  <c r="F347" i="2"/>
  <c r="G359" i="2"/>
  <c r="H359" i="2"/>
  <c r="D359" i="2"/>
  <c r="E359" i="2"/>
  <c r="F348" i="2"/>
  <c r="G360" i="2"/>
  <c r="H360" i="2"/>
  <c r="D360" i="2"/>
  <c r="E360" i="2"/>
  <c r="F349" i="2"/>
  <c r="G361" i="2"/>
  <c r="H361" i="2"/>
  <c r="D361" i="2"/>
  <c r="E361" i="2"/>
  <c r="F350" i="2"/>
  <c r="G362" i="2"/>
  <c r="H362" i="2"/>
  <c r="D362" i="2"/>
  <c r="E362" i="2"/>
  <c r="F351" i="2"/>
  <c r="G363" i="2"/>
  <c r="H363" i="2"/>
  <c r="D363" i="2"/>
  <c r="E363" i="2"/>
  <c r="F352" i="2"/>
  <c r="G364" i="2"/>
  <c r="H364" i="2"/>
  <c r="D364" i="2"/>
  <c r="E364" i="2"/>
  <c r="F353" i="2"/>
  <c r="G365" i="2"/>
  <c r="H365" i="2"/>
  <c r="D365" i="2"/>
  <c r="E365" i="2"/>
  <c r="F354" i="2"/>
  <c r="G366" i="2"/>
  <c r="H366" i="2"/>
  <c r="D366" i="2"/>
  <c r="E366" i="2"/>
  <c r="F355" i="2"/>
  <c r="G367" i="2"/>
  <c r="H367" i="2"/>
  <c r="D367" i="2"/>
  <c r="E367" i="2"/>
  <c r="F356" i="2"/>
  <c r="G368" i="2"/>
  <c r="H368" i="2"/>
  <c r="D368" i="2"/>
  <c r="E368" i="2"/>
  <c r="F357" i="2"/>
  <c r="G369" i="2"/>
  <c r="H369" i="2"/>
  <c r="D369" i="2"/>
  <c r="E369" i="2"/>
  <c r="F358" i="2"/>
  <c r="G370" i="2"/>
  <c r="H370" i="2"/>
  <c r="D370" i="2"/>
  <c r="E370" i="2"/>
  <c r="F359" i="2"/>
  <c r="G371" i="2"/>
  <c r="H371" i="2"/>
  <c r="M6" i="2"/>
  <c r="D371" i="2"/>
  <c r="E371" i="2"/>
  <c r="F361" i="2"/>
  <c r="G374" i="2"/>
  <c r="H374" i="2"/>
  <c r="F362" i="2"/>
  <c r="G375" i="2"/>
  <c r="H375" i="2"/>
  <c r="F363" i="2"/>
  <c r="G376" i="2"/>
  <c r="H376" i="2"/>
  <c r="F364" i="2"/>
  <c r="G377" i="2"/>
  <c r="H377" i="2"/>
  <c r="F365" i="2"/>
  <c r="G378" i="2"/>
  <c r="H378" i="2"/>
  <c r="F366" i="2"/>
  <c r="G379" i="2"/>
  <c r="H379" i="2"/>
  <c r="F367" i="2"/>
  <c r="G380" i="2"/>
  <c r="H380" i="2"/>
  <c r="F368" i="2"/>
  <c r="G381" i="2"/>
  <c r="H381" i="2"/>
  <c r="F369" i="2"/>
  <c r="G382" i="2"/>
  <c r="H382" i="2"/>
  <c r="F370" i="2"/>
  <c r="G383" i="2"/>
  <c r="H383" i="2"/>
  <c r="F371" i="2"/>
  <c r="G384" i="2"/>
  <c r="H384" i="2"/>
  <c r="F360" i="2"/>
  <c r="G373" i="2"/>
  <c r="H373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J374" i="3"/>
  <c r="J375" i="3"/>
  <c r="J376" i="3"/>
  <c r="J377" i="3"/>
  <c r="J378" i="3"/>
  <c r="J379" i="3"/>
  <c r="J380" i="3"/>
  <c r="J381" i="3"/>
  <c r="J382" i="3"/>
  <c r="J383" i="3"/>
  <c r="J384" i="3"/>
  <c r="J373" i="3"/>
  <c r="H373" i="3"/>
  <c r="O6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G23" i="3"/>
  <c r="G22" i="3"/>
  <c r="G21" i="3"/>
  <c r="G20" i="3"/>
  <c r="G19" i="3"/>
  <c r="G18" i="3"/>
  <c r="G17" i="3"/>
  <c r="G16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G24" i="3"/>
  <c r="G36" i="3"/>
  <c r="G35" i="3"/>
  <c r="G34" i="3"/>
  <c r="G33" i="3"/>
  <c r="G32" i="3"/>
  <c r="G31" i="3"/>
  <c r="G30" i="3"/>
  <c r="G29" i="3"/>
  <c r="G28" i="3"/>
  <c r="G27" i="3"/>
  <c r="G26" i="3"/>
  <c r="G2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G37" i="3"/>
  <c r="G49" i="3"/>
  <c r="G48" i="3"/>
  <c r="G47" i="3"/>
  <c r="G46" i="3"/>
  <c r="G45" i="3"/>
  <c r="G44" i="3"/>
  <c r="G43" i="3"/>
  <c r="G42" i="3"/>
  <c r="G41" i="3"/>
  <c r="G40" i="3"/>
  <c r="G39" i="3"/>
  <c r="G3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G50" i="3"/>
  <c r="G62" i="3"/>
  <c r="G61" i="3"/>
  <c r="G60" i="3"/>
  <c r="G59" i="3"/>
  <c r="G58" i="3"/>
  <c r="G57" i="3"/>
  <c r="G56" i="3"/>
  <c r="G55" i="3"/>
  <c r="G54" i="3"/>
  <c r="G53" i="3"/>
  <c r="G52" i="3"/>
  <c r="G5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G63" i="3"/>
  <c r="G75" i="3"/>
  <c r="G74" i="3"/>
  <c r="G73" i="3"/>
  <c r="G72" i="3"/>
  <c r="G71" i="3"/>
  <c r="G70" i="3"/>
  <c r="G69" i="3"/>
  <c r="G68" i="3"/>
  <c r="G67" i="3"/>
  <c r="G66" i="3"/>
  <c r="G65" i="3"/>
  <c r="G6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G76" i="3"/>
  <c r="G88" i="3"/>
  <c r="G87" i="3"/>
  <c r="G86" i="3"/>
  <c r="G85" i="3"/>
  <c r="G84" i="3"/>
  <c r="G83" i="3"/>
  <c r="G82" i="3"/>
  <c r="G81" i="3"/>
  <c r="G80" i="3"/>
  <c r="G79" i="3"/>
  <c r="G78" i="3"/>
  <c r="G7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G89" i="3"/>
  <c r="G101" i="3"/>
  <c r="G100" i="3"/>
  <c r="G99" i="3"/>
  <c r="G98" i="3"/>
  <c r="G97" i="3"/>
  <c r="G96" i="3"/>
  <c r="G95" i="3"/>
  <c r="G94" i="3"/>
  <c r="G93" i="3"/>
  <c r="G92" i="3"/>
  <c r="G91" i="3"/>
  <c r="G9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G102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G115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G128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G141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G154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G167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G180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G193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G206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G219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G232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G245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G258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G271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G284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G297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G310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G323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G336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G358" i="3"/>
  <c r="G357" i="3"/>
  <c r="G356" i="3"/>
  <c r="G355" i="3"/>
  <c r="G354" i="3"/>
  <c r="G353" i="3"/>
  <c r="G352" i="3"/>
  <c r="G351" i="3"/>
  <c r="G350" i="3"/>
  <c r="G349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G359" i="3"/>
  <c r="G371" i="3"/>
  <c r="E371" i="3"/>
  <c r="F371" i="3"/>
  <c r="E373" i="3"/>
  <c r="G361" i="3"/>
  <c r="H374" i="3"/>
  <c r="G362" i="3"/>
  <c r="H375" i="3"/>
  <c r="G363" i="3"/>
  <c r="H376" i="3"/>
  <c r="G364" i="3"/>
  <c r="H377" i="3"/>
  <c r="G365" i="3"/>
  <c r="H378" i="3"/>
  <c r="G366" i="3"/>
  <c r="H379" i="3"/>
  <c r="G367" i="3"/>
  <c r="H380" i="3"/>
  <c r="G368" i="3"/>
  <c r="H381" i="3"/>
  <c r="G369" i="3"/>
  <c r="H382" i="3"/>
  <c r="G370" i="3"/>
  <c r="H383" i="3"/>
  <c r="H384" i="3"/>
  <c r="I374" i="3"/>
  <c r="I375" i="3"/>
  <c r="I376" i="3"/>
  <c r="I377" i="3"/>
  <c r="I378" i="3"/>
  <c r="I379" i="3"/>
  <c r="I380" i="3"/>
  <c r="I381" i="3"/>
  <c r="I382" i="3"/>
  <c r="I383" i="3"/>
  <c r="I384" i="3"/>
  <c r="G360" i="3"/>
  <c r="I373" i="3"/>
  <c r="I6" i="3"/>
  <c r="I7" i="3"/>
  <c r="I8" i="3"/>
  <c r="I9" i="3"/>
  <c r="I10" i="3"/>
  <c r="I11" i="3"/>
  <c r="I12" i="3"/>
  <c r="I13" i="3"/>
  <c r="I14" i="3"/>
  <c r="I15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I5" i="3"/>
  <c r="D16" i="3"/>
  <c r="D4" i="3"/>
  <c r="D5" i="3"/>
  <c r="D6" i="3"/>
  <c r="D7" i="3"/>
  <c r="D8" i="3"/>
  <c r="D9" i="3"/>
  <c r="D10" i="3"/>
  <c r="D11" i="3"/>
  <c r="D12" i="3"/>
  <c r="D13" i="3"/>
  <c r="D14" i="3"/>
  <c r="D15" i="3"/>
  <c r="E4" i="3"/>
  <c r="G4" i="3"/>
  <c r="E15" i="3"/>
  <c r="E5" i="3"/>
  <c r="G5" i="3"/>
  <c r="D17" i="3"/>
  <c r="E6" i="3"/>
  <c r="G6" i="3"/>
  <c r="D18" i="3"/>
  <c r="E7" i="3"/>
  <c r="G7" i="3"/>
  <c r="D19" i="3"/>
  <c r="E8" i="3"/>
  <c r="G8" i="3"/>
  <c r="D20" i="3"/>
  <c r="E9" i="3"/>
  <c r="G9" i="3"/>
  <c r="D21" i="3"/>
  <c r="E10" i="3"/>
  <c r="G10" i="3"/>
  <c r="D22" i="3"/>
  <c r="E11" i="3"/>
  <c r="G11" i="3"/>
  <c r="D23" i="3"/>
  <c r="E12" i="3"/>
  <c r="G12" i="3"/>
  <c r="D24" i="3"/>
  <c r="E13" i="3"/>
  <c r="G13" i="3"/>
  <c r="D25" i="3"/>
  <c r="E14" i="3"/>
  <c r="G14" i="3"/>
  <c r="D26" i="3"/>
  <c r="G1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H16" i="3"/>
  <c r="D371" i="3"/>
  <c r="D374" i="3"/>
  <c r="D375" i="3"/>
  <c r="D376" i="3"/>
  <c r="D377" i="3"/>
  <c r="D378" i="3"/>
  <c r="D379" i="3"/>
  <c r="D380" i="3"/>
  <c r="D381" i="3"/>
  <c r="D382" i="3"/>
  <c r="D383" i="3"/>
  <c r="D384" i="3"/>
  <c r="D373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H5" i="3"/>
  <c r="J5" i="3"/>
  <c r="H6" i="2"/>
  <c r="H7" i="2"/>
  <c r="H8" i="2"/>
  <c r="H9" i="2"/>
  <c r="H10" i="2"/>
  <c r="H11" i="2"/>
  <c r="H12" i="2"/>
  <c r="H13" i="2"/>
  <c r="H14" i="2"/>
  <c r="H15" i="2"/>
  <c r="H16" i="2"/>
  <c r="H5" i="2"/>
  <c r="M8" i="2"/>
  <c r="E374" i="3"/>
  <c r="E375" i="3"/>
  <c r="E376" i="3"/>
  <c r="E377" i="3"/>
  <c r="E378" i="3"/>
  <c r="E379" i="3"/>
  <c r="E380" i="3"/>
  <c r="E381" i="3"/>
  <c r="E382" i="3"/>
  <c r="E383" i="3"/>
  <c r="E384" i="3"/>
  <c r="O11" i="3"/>
  <c r="O8" i="3"/>
  <c r="O9" i="3"/>
  <c r="M11" i="2"/>
  <c r="D8" i="2"/>
  <c r="F8" i="2"/>
  <c r="D7" i="2"/>
  <c r="F7" i="2"/>
  <c r="D6" i="2"/>
  <c r="F6" i="2"/>
  <c r="D5" i="2"/>
  <c r="F5" i="2"/>
  <c r="D4" i="2"/>
  <c r="F4" i="2"/>
  <c r="D15" i="2"/>
  <c r="D9" i="2"/>
  <c r="F9" i="2"/>
  <c r="F15" i="2"/>
  <c r="D14" i="2"/>
  <c r="F14" i="2"/>
  <c r="D13" i="2"/>
  <c r="F13" i="2"/>
  <c r="D12" i="2"/>
  <c r="F12" i="2"/>
  <c r="D11" i="2"/>
  <c r="F11" i="2"/>
  <c r="D10" i="2"/>
  <c r="F10" i="2"/>
  <c r="G16" i="2"/>
  <c r="G6" i="2"/>
  <c r="G7" i="2"/>
  <c r="G8" i="2"/>
  <c r="G9" i="2"/>
  <c r="G10" i="2"/>
  <c r="G11" i="2"/>
  <c r="G12" i="2"/>
  <c r="G13" i="2"/>
  <c r="G14" i="2"/>
  <c r="G15" i="2"/>
  <c r="G5" i="2"/>
  <c r="M9" i="2"/>
</calcChain>
</file>

<file path=xl/sharedStrings.xml><?xml version="1.0" encoding="utf-8"?>
<sst xmlns="http://schemas.openxmlformats.org/spreadsheetml/2006/main" count="89" uniqueCount="35">
  <si>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</si>
  <si>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</si>
  <si>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</si>
  <si>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</si>
  <si>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</si>
  <si>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</si>
  <si>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MRTSSM4453USN</t>
  </si>
  <si>
    <t>Retail Sales: Beer, Wine, and Liquor Stores, Millions of Dollars, Monthly, Not Seasonally Adjusted</t>
  </si>
  <si>
    <t>Frequency: Monthly</t>
  </si>
  <si>
    <t>observation_date</t>
  </si>
  <si>
    <t>Obs</t>
  </si>
  <si>
    <t>Sales</t>
  </si>
  <si>
    <t>level</t>
  </si>
  <si>
    <t>Alpha</t>
  </si>
  <si>
    <t>MAPE</t>
  </si>
  <si>
    <t>prediction</t>
  </si>
  <si>
    <t>APE</t>
  </si>
  <si>
    <t>MSE</t>
  </si>
  <si>
    <t>MSRE</t>
  </si>
  <si>
    <t>trend</t>
  </si>
  <si>
    <t>seasonal</t>
  </si>
  <si>
    <t>beta</t>
  </si>
  <si>
    <t>gamma</t>
  </si>
  <si>
    <t>Test MAPE</t>
  </si>
  <si>
    <t>log sales</t>
  </si>
  <si>
    <t>prediction_log</t>
  </si>
  <si>
    <t>Training MAPE</t>
  </si>
  <si>
    <t>Total MAPE</t>
  </si>
  <si>
    <t>3rd</t>
  </si>
  <si>
    <t>last 12</t>
  </si>
  <si>
    <t>5th</t>
  </si>
  <si>
    <t>Perc1</t>
  </si>
  <si>
    <t>Perc2</t>
  </si>
  <si>
    <t>Jessica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</si>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</sst>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"/>
    <numFmt numFmtId="167" formatCode="0.0000000"/>
    <numFmt numFmtId="168" formatCode="0.0000"/>
    <numFmt numFmtId="170" formatCode="0.0"/>
    <numFmt numFmtId="172" formatCode="0.00000000"/>
    <numFmt numFmtId="174" formatCode="0.0000000000"/>
    <numFmt numFmtId="179" formatCode="0.0000000%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7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2" borderId="0" xfId="0" applyNumberFormat="1" applyFill="1"/>
    <xf numFmtId="170" fontId="0" fillId="2" borderId="0" xfId="0" applyNumberFormat="1" applyFill="1"/>
    <xf numFmtId="168" fontId="0" fillId="2" borderId="0" xfId="0" applyNumberFormat="1" applyFill="1"/>
    <xf numFmtId="167" fontId="0" fillId="2" borderId="0" xfId="0" applyNumberFormat="1" applyFill="1"/>
    <xf numFmtId="172" fontId="0" fillId="2" borderId="0" xfId="0" applyNumberFormat="1" applyFill="1"/>
    <xf numFmtId="172" fontId="0" fillId="0" borderId="0" xfId="0" applyNumberFormat="1"/>
    <xf numFmtId="170" fontId="0" fillId="3" borderId="0" xfId="0" applyNumberFormat="1" applyFill="1"/>
    <xf numFmtId="167" fontId="0" fillId="3" borderId="0" xfId="0" applyNumberFormat="1" applyFill="1"/>
    <xf numFmtId="174" fontId="0" fillId="2" borderId="0" xfId="0" applyNumberFormat="1" applyFill="1"/>
    <xf numFmtId="174" fontId="0" fillId="0" borderId="0" xfId="0" applyNumberFormat="1"/>
    <xf numFmtId="179" fontId="0" fillId="2" borderId="0" xfId="1" applyNumberFormat="1" applyFont="1" applyFill="1"/>
    <xf numFmtId="0" fontId="0" fillId="4" borderId="0" xfId="0" applyFill="1"/>
    <xf numFmtId="164" fontId="0" fillId="4" borderId="0" xfId="0" applyNumberFormat="1" applyFill="1"/>
    <xf numFmtId="170" fontId="0" fillId="4" borderId="0" xfId="0" applyNumberFormat="1" applyFill="1"/>
    <xf numFmtId="167" fontId="0" fillId="4" borderId="0" xfId="0" applyNumberFormat="1" applyFill="1"/>
    <xf numFmtId="174" fontId="0" fillId="4" borderId="0" xfId="0" applyNumberFormat="1" applyFill="1"/>
    <xf numFmtId="172" fontId="0" fillId="4" borderId="0" xfId="0" applyNumberFormat="1" applyFill="1"/>
    <xf numFmtId="179" fontId="0" fillId="4" borderId="0" xfId="1" applyNumberFormat="1" applyFont="1" applyFill="1"/>
    <xf numFmtId="168" fontId="2" fillId="2" borderId="0" xfId="0" applyNumberFormat="1" applyFont="1" applyFill="1"/>
    <xf numFmtId="167" fontId="2" fillId="2" borderId="0" xfId="0" applyNumberFormat="1" applyFont="1" applyFill="1"/>
    <xf numFmtId="168" fontId="0" fillId="5" borderId="0" xfId="0" applyNumberFormat="1" applyFill="1"/>
    <xf numFmtId="168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1'!$C$4:$C$371</c:f>
              <c:numCache>
                <c:formatCode>0.0</c:formatCode>
                <c:ptCount val="36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574E-BD3C-1E58C760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7056"/>
        <c:axId val="303757215"/>
      </c:lineChart>
      <c:catAx>
        <c:axId val="218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215"/>
        <c:crosses val="autoZero"/>
        <c:auto val="1"/>
        <c:lblAlgn val="ctr"/>
        <c:lblOffset val="100"/>
        <c:noMultiLvlLbl val="0"/>
      </c:catAx>
      <c:valAx>
        <c:axId val="3037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2'!$C$4:$C$371</c:f>
              <c:numCache>
                <c:formatCode>0.0000000</c:formatCode>
                <c:ptCount val="36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7-9A44-8F04-751D17B7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7056"/>
        <c:axId val="303757215"/>
      </c:lineChart>
      <c:catAx>
        <c:axId val="218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215"/>
        <c:crosses val="autoZero"/>
        <c:auto val="1"/>
        <c:lblAlgn val="ctr"/>
        <c:lblOffset val="100"/>
        <c:noMultiLvlLbl val="0"/>
      </c:catAx>
      <c:valAx>
        <c:axId val="3037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16</xdr:row>
      <xdr:rowOff>0</xdr:rowOff>
    </xdr:from>
    <xdr:to>
      <xdr:col>18</xdr:col>
      <xdr:colOff>520700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F3C7D-5BAB-2A4E-96A2-7D0E85D5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372</xdr:row>
      <xdr:rowOff>0</xdr:rowOff>
    </xdr:from>
    <xdr:to>
      <xdr:col>15</xdr:col>
      <xdr:colOff>433929</xdr:colOff>
      <xdr:row>378</xdr:row>
      <xdr:rowOff>25776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162BD723-E416-5044-8C73-3BB3880D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4336" y="62713274"/>
          <a:ext cx="2895256" cy="1037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16</xdr:row>
      <xdr:rowOff>0</xdr:rowOff>
    </xdr:from>
    <xdr:to>
      <xdr:col>16</xdr:col>
      <xdr:colOff>520700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B47-0353-CC42-B005-2285056F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376</xdr:row>
      <xdr:rowOff>0</xdr:rowOff>
    </xdr:from>
    <xdr:to>
      <xdr:col>14</xdr:col>
      <xdr:colOff>547894</xdr:colOff>
      <xdr:row>382</xdr:row>
      <xdr:rowOff>73322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7C93F12-2C6C-8042-BB16-A764099B0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956" y="63387611"/>
          <a:ext cx="3829664" cy="108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375</xdr:row>
      <xdr:rowOff>0</xdr:rowOff>
    </xdr:from>
    <xdr:to>
      <xdr:col>13</xdr:col>
      <xdr:colOff>997452</xdr:colOff>
      <xdr:row>381</xdr:row>
      <xdr:rowOff>73322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401E76C-7F36-474D-9A43-81B5E7F8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2077600"/>
          <a:ext cx="3849894" cy="106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375</xdr:row>
      <xdr:rowOff>0</xdr:rowOff>
    </xdr:from>
    <xdr:to>
      <xdr:col>13</xdr:col>
      <xdr:colOff>997452</xdr:colOff>
      <xdr:row>381</xdr:row>
      <xdr:rowOff>73322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9140D-6934-FF48-A140-729F49AE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1912500"/>
          <a:ext cx="3829552" cy="106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workbookViewId="0">
      <selection activeCell="A11" sqref="A11:B391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t="s">
        <v>9</v>
      </c>
      <c r="B11" t="s">
        <v>6</v>
      </c>
    </row>
    <row r="12" spans="1:2" x14ac:dyDescent="0.15">
      <c r="A12" s="1">
        <v>33604</v>
      </c>
      <c r="B12" s="2">
        <v>1509</v>
      </c>
    </row>
    <row r="13" spans="1:2" x14ac:dyDescent="0.15">
      <c r="A13" s="1">
        <v>33635</v>
      </c>
      <c r="B13" s="2">
        <v>1541</v>
      </c>
    </row>
    <row r="14" spans="1:2" x14ac:dyDescent="0.15">
      <c r="A14" s="1">
        <v>33664</v>
      </c>
      <c r="B14" s="2">
        <v>1597</v>
      </c>
    </row>
    <row r="15" spans="1:2" x14ac:dyDescent="0.15">
      <c r="A15" s="1">
        <v>33695</v>
      </c>
      <c r="B15" s="2">
        <v>1675</v>
      </c>
    </row>
    <row r="16" spans="1:2" x14ac:dyDescent="0.15">
      <c r="A16" s="1">
        <v>33725</v>
      </c>
      <c r="B16" s="2">
        <v>1822</v>
      </c>
    </row>
    <row r="17" spans="1:2" x14ac:dyDescent="0.15">
      <c r="A17" s="1">
        <v>33756</v>
      </c>
      <c r="B17" s="2">
        <v>1775</v>
      </c>
    </row>
    <row r="18" spans="1:2" x14ac:dyDescent="0.15">
      <c r="A18" s="1">
        <v>33786</v>
      </c>
      <c r="B18" s="2">
        <v>1912</v>
      </c>
    </row>
    <row r="19" spans="1:2" x14ac:dyDescent="0.15">
      <c r="A19" s="1">
        <v>33817</v>
      </c>
      <c r="B19" s="2">
        <v>1862</v>
      </c>
    </row>
    <row r="20" spans="1:2" x14ac:dyDescent="0.15">
      <c r="A20" s="1">
        <v>33848</v>
      </c>
      <c r="B20" s="2">
        <v>1770</v>
      </c>
    </row>
    <row r="21" spans="1:2" x14ac:dyDescent="0.15">
      <c r="A21" s="1">
        <v>33878</v>
      </c>
      <c r="B21" s="2">
        <v>1882</v>
      </c>
    </row>
    <row r="22" spans="1:2" x14ac:dyDescent="0.15">
      <c r="A22" s="1">
        <v>33909</v>
      </c>
      <c r="B22" s="2">
        <v>1831</v>
      </c>
    </row>
    <row r="23" spans="1:2" x14ac:dyDescent="0.15">
      <c r="A23" s="1">
        <v>33939</v>
      </c>
      <c r="B23" s="2">
        <v>2511</v>
      </c>
    </row>
    <row r="24" spans="1:2" x14ac:dyDescent="0.15">
      <c r="A24" s="1">
        <v>33970</v>
      </c>
      <c r="B24" s="2">
        <v>1614</v>
      </c>
    </row>
    <row r="25" spans="1:2" x14ac:dyDescent="0.15">
      <c r="A25" s="1">
        <v>34001</v>
      </c>
      <c r="B25" s="2">
        <v>1529</v>
      </c>
    </row>
    <row r="26" spans="1:2" x14ac:dyDescent="0.15">
      <c r="A26" s="1">
        <v>34029</v>
      </c>
      <c r="B26" s="2">
        <v>1678</v>
      </c>
    </row>
    <row r="27" spans="1:2" x14ac:dyDescent="0.15">
      <c r="A27" s="1">
        <v>34060</v>
      </c>
      <c r="B27" s="2">
        <v>1713</v>
      </c>
    </row>
    <row r="28" spans="1:2" x14ac:dyDescent="0.15">
      <c r="A28" s="1">
        <v>34090</v>
      </c>
      <c r="B28" s="2">
        <v>1796</v>
      </c>
    </row>
    <row r="29" spans="1:2" x14ac:dyDescent="0.15">
      <c r="A29" s="1">
        <v>34121</v>
      </c>
      <c r="B29" s="2">
        <v>1792</v>
      </c>
    </row>
    <row r="30" spans="1:2" x14ac:dyDescent="0.15">
      <c r="A30" s="1">
        <v>34151</v>
      </c>
      <c r="B30" s="2">
        <v>1950</v>
      </c>
    </row>
    <row r="31" spans="1:2" x14ac:dyDescent="0.15">
      <c r="A31" s="1">
        <v>34182</v>
      </c>
      <c r="B31" s="2">
        <v>1777</v>
      </c>
    </row>
    <row r="32" spans="1:2" x14ac:dyDescent="0.15">
      <c r="A32" s="1">
        <v>34213</v>
      </c>
      <c r="B32" s="2">
        <v>1707</v>
      </c>
    </row>
    <row r="33" spans="1:2" x14ac:dyDescent="0.15">
      <c r="A33" s="1">
        <v>34243</v>
      </c>
      <c r="B33" s="2">
        <v>1757</v>
      </c>
    </row>
    <row r="34" spans="1:2" x14ac:dyDescent="0.15">
      <c r="A34" s="1">
        <v>34274</v>
      </c>
      <c r="B34" s="2">
        <v>1782</v>
      </c>
    </row>
    <row r="35" spans="1:2" x14ac:dyDescent="0.15">
      <c r="A35" s="1">
        <v>34304</v>
      </c>
      <c r="B35" s="2">
        <v>2443</v>
      </c>
    </row>
    <row r="36" spans="1:2" x14ac:dyDescent="0.15">
      <c r="A36" s="1">
        <v>34335</v>
      </c>
      <c r="B36" s="2">
        <v>1548</v>
      </c>
    </row>
    <row r="37" spans="1:2" x14ac:dyDescent="0.15">
      <c r="A37" s="1">
        <v>34366</v>
      </c>
      <c r="B37" s="2">
        <v>1505</v>
      </c>
    </row>
    <row r="38" spans="1:2" x14ac:dyDescent="0.15">
      <c r="A38" s="1">
        <v>34394</v>
      </c>
      <c r="B38" s="2">
        <v>1714</v>
      </c>
    </row>
    <row r="39" spans="1:2" x14ac:dyDescent="0.15">
      <c r="A39" s="1">
        <v>34425</v>
      </c>
      <c r="B39" s="2">
        <v>1757</v>
      </c>
    </row>
    <row r="40" spans="1:2" x14ac:dyDescent="0.15">
      <c r="A40" s="1">
        <v>34455</v>
      </c>
      <c r="B40" s="2">
        <v>1830</v>
      </c>
    </row>
    <row r="41" spans="1:2" x14ac:dyDescent="0.15">
      <c r="A41" s="1">
        <v>34486</v>
      </c>
      <c r="B41" s="2">
        <v>1857</v>
      </c>
    </row>
    <row r="42" spans="1:2" x14ac:dyDescent="0.15">
      <c r="A42" s="1">
        <v>34516</v>
      </c>
      <c r="B42" s="2">
        <v>1981</v>
      </c>
    </row>
    <row r="43" spans="1:2" x14ac:dyDescent="0.15">
      <c r="A43" s="1">
        <v>34547</v>
      </c>
      <c r="B43" s="2">
        <v>1858</v>
      </c>
    </row>
    <row r="44" spans="1:2" x14ac:dyDescent="0.15">
      <c r="A44" s="1">
        <v>34578</v>
      </c>
      <c r="B44" s="2">
        <v>1823</v>
      </c>
    </row>
    <row r="45" spans="1:2" x14ac:dyDescent="0.15">
      <c r="A45" s="1">
        <v>34608</v>
      </c>
      <c r="B45" s="2">
        <v>1806</v>
      </c>
    </row>
    <row r="46" spans="1:2" x14ac:dyDescent="0.15">
      <c r="A46" s="1">
        <v>34639</v>
      </c>
      <c r="B46" s="2">
        <v>1845</v>
      </c>
    </row>
    <row r="47" spans="1:2" x14ac:dyDescent="0.15">
      <c r="A47" s="1">
        <v>34669</v>
      </c>
      <c r="B47" s="2">
        <v>2577</v>
      </c>
    </row>
    <row r="48" spans="1:2" x14ac:dyDescent="0.15">
      <c r="A48" s="1">
        <v>34700</v>
      </c>
      <c r="B48" s="2">
        <v>1555</v>
      </c>
    </row>
    <row r="49" spans="1:2" x14ac:dyDescent="0.15">
      <c r="A49" s="1">
        <v>34731</v>
      </c>
      <c r="B49" s="2">
        <v>1501</v>
      </c>
    </row>
    <row r="50" spans="1:2" x14ac:dyDescent="0.15">
      <c r="A50" s="1">
        <v>34759</v>
      </c>
      <c r="B50" s="2">
        <v>1725</v>
      </c>
    </row>
    <row r="51" spans="1:2" x14ac:dyDescent="0.15">
      <c r="A51" s="1">
        <v>34790</v>
      </c>
      <c r="B51" s="2">
        <v>1699</v>
      </c>
    </row>
    <row r="52" spans="1:2" x14ac:dyDescent="0.15">
      <c r="A52" s="1">
        <v>34820</v>
      </c>
      <c r="B52" s="2">
        <v>1807</v>
      </c>
    </row>
    <row r="53" spans="1:2" x14ac:dyDescent="0.15">
      <c r="A53" s="1">
        <v>34851</v>
      </c>
      <c r="B53" s="2">
        <v>1863</v>
      </c>
    </row>
    <row r="54" spans="1:2" x14ac:dyDescent="0.15">
      <c r="A54" s="1">
        <v>34881</v>
      </c>
      <c r="B54" s="2">
        <v>1886</v>
      </c>
    </row>
    <row r="55" spans="1:2" x14ac:dyDescent="0.15">
      <c r="A55" s="1">
        <v>34912</v>
      </c>
      <c r="B55" s="2">
        <v>1861</v>
      </c>
    </row>
    <row r="56" spans="1:2" x14ac:dyDescent="0.15">
      <c r="A56" s="1">
        <v>34943</v>
      </c>
      <c r="B56" s="2">
        <v>1845</v>
      </c>
    </row>
    <row r="57" spans="1:2" x14ac:dyDescent="0.15">
      <c r="A57" s="1">
        <v>34973</v>
      </c>
      <c r="B57" s="2">
        <v>1788</v>
      </c>
    </row>
    <row r="58" spans="1:2" x14ac:dyDescent="0.15">
      <c r="A58" s="1">
        <v>35004</v>
      </c>
      <c r="B58" s="2">
        <v>1879</v>
      </c>
    </row>
    <row r="59" spans="1:2" x14ac:dyDescent="0.15">
      <c r="A59" s="1">
        <v>35034</v>
      </c>
      <c r="B59" s="2">
        <v>2598</v>
      </c>
    </row>
    <row r="60" spans="1:2" x14ac:dyDescent="0.15">
      <c r="A60" s="1">
        <v>35065</v>
      </c>
      <c r="B60" s="2">
        <v>1679</v>
      </c>
    </row>
    <row r="61" spans="1:2" x14ac:dyDescent="0.15">
      <c r="A61" s="1">
        <v>35096</v>
      </c>
      <c r="B61" s="2">
        <v>1652</v>
      </c>
    </row>
    <row r="62" spans="1:2" x14ac:dyDescent="0.15">
      <c r="A62" s="1">
        <v>35125</v>
      </c>
      <c r="B62" s="2">
        <v>1837</v>
      </c>
    </row>
    <row r="63" spans="1:2" x14ac:dyDescent="0.15">
      <c r="A63" s="1">
        <v>35156</v>
      </c>
      <c r="B63" s="2">
        <v>1798</v>
      </c>
    </row>
    <row r="64" spans="1:2" x14ac:dyDescent="0.15">
      <c r="A64" s="1">
        <v>35186</v>
      </c>
      <c r="B64" s="2">
        <v>1957</v>
      </c>
    </row>
    <row r="65" spans="1:2" x14ac:dyDescent="0.15">
      <c r="A65" s="1">
        <v>35217</v>
      </c>
      <c r="B65" s="2">
        <v>1958</v>
      </c>
    </row>
    <row r="66" spans="1:2" x14ac:dyDescent="0.15">
      <c r="A66" s="1">
        <v>35247</v>
      </c>
      <c r="B66" s="2">
        <v>2034</v>
      </c>
    </row>
    <row r="67" spans="1:2" x14ac:dyDescent="0.15">
      <c r="A67" s="1">
        <v>35278</v>
      </c>
      <c r="B67" s="2">
        <v>2062</v>
      </c>
    </row>
    <row r="68" spans="1:2" x14ac:dyDescent="0.15">
      <c r="A68" s="1">
        <v>35309</v>
      </c>
      <c r="B68" s="2">
        <v>1781</v>
      </c>
    </row>
    <row r="69" spans="1:2" x14ac:dyDescent="0.15">
      <c r="A69" s="1">
        <v>35339</v>
      </c>
      <c r="B69" s="2">
        <v>1860</v>
      </c>
    </row>
    <row r="70" spans="1:2" x14ac:dyDescent="0.15">
      <c r="A70" s="1">
        <v>35370</v>
      </c>
      <c r="B70" s="2">
        <v>1992</v>
      </c>
    </row>
    <row r="71" spans="1:2" x14ac:dyDescent="0.15">
      <c r="A71" s="1">
        <v>35400</v>
      </c>
      <c r="B71" s="2">
        <v>2547</v>
      </c>
    </row>
    <row r="72" spans="1:2" x14ac:dyDescent="0.15">
      <c r="A72" s="1">
        <v>35431</v>
      </c>
      <c r="B72" s="2">
        <v>1706</v>
      </c>
    </row>
    <row r="73" spans="1:2" x14ac:dyDescent="0.15">
      <c r="A73" s="1">
        <v>35462</v>
      </c>
      <c r="B73" s="2">
        <v>1621</v>
      </c>
    </row>
    <row r="74" spans="1:2" x14ac:dyDescent="0.15">
      <c r="A74" s="1">
        <v>35490</v>
      </c>
      <c r="B74" s="2">
        <v>1853</v>
      </c>
    </row>
    <row r="75" spans="1:2" x14ac:dyDescent="0.15">
      <c r="A75" s="1">
        <v>35521</v>
      </c>
      <c r="B75" s="2">
        <v>1817</v>
      </c>
    </row>
    <row r="76" spans="1:2" x14ac:dyDescent="0.15">
      <c r="A76" s="1">
        <v>35551</v>
      </c>
      <c r="B76" s="2">
        <v>2060</v>
      </c>
    </row>
    <row r="77" spans="1:2" x14ac:dyDescent="0.15">
      <c r="A77" s="1">
        <v>35582</v>
      </c>
      <c r="B77" s="2">
        <v>2002</v>
      </c>
    </row>
    <row r="78" spans="1:2" x14ac:dyDescent="0.15">
      <c r="A78" s="1">
        <v>35612</v>
      </c>
      <c r="B78" s="2">
        <v>2098</v>
      </c>
    </row>
    <row r="79" spans="1:2" x14ac:dyDescent="0.15">
      <c r="A79" s="1">
        <v>35643</v>
      </c>
      <c r="B79" s="2">
        <v>2079</v>
      </c>
    </row>
    <row r="80" spans="1:2" x14ac:dyDescent="0.15">
      <c r="A80" s="1">
        <v>35674</v>
      </c>
      <c r="B80" s="2">
        <v>1892</v>
      </c>
    </row>
    <row r="81" spans="1:2" x14ac:dyDescent="0.15">
      <c r="A81" s="1">
        <v>35704</v>
      </c>
      <c r="B81" s="2">
        <v>2050</v>
      </c>
    </row>
    <row r="82" spans="1:2" x14ac:dyDescent="0.15">
      <c r="A82" s="1">
        <v>35735</v>
      </c>
      <c r="B82" s="2">
        <v>2082</v>
      </c>
    </row>
    <row r="83" spans="1:2" x14ac:dyDescent="0.15">
      <c r="A83" s="1">
        <v>35765</v>
      </c>
      <c r="B83" s="2">
        <v>2821</v>
      </c>
    </row>
    <row r="84" spans="1:2" x14ac:dyDescent="0.15">
      <c r="A84" s="1">
        <v>35796</v>
      </c>
      <c r="B84" s="2">
        <v>1846</v>
      </c>
    </row>
    <row r="85" spans="1:2" x14ac:dyDescent="0.15">
      <c r="A85" s="1">
        <v>35827</v>
      </c>
      <c r="B85" s="2">
        <v>1768</v>
      </c>
    </row>
    <row r="86" spans="1:2" x14ac:dyDescent="0.15">
      <c r="A86" s="1">
        <v>35855</v>
      </c>
      <c r="B86" s="2">
        <v>1894</v>
      </c>
    </row>
    <row r="87" spans="1:2" x14ac:dyDescent="0.15">
      <c r="A87" s="1">
        <v>35886</v>
      </c>
      <c r="B87" s="2">
        <v>1963</v>
      </c>
    </row>
    <row r="88" spans="1:2" x14ac:dyDescent="0.15">
      <c r="A88" s="1">
        <v>35916</v>
      </c>
      <c r="B88" s="2">
        <v>2140</v>
      </c>
    </row>
    <row r="89" spans="1:2" x14ac:dyDescent="0.15">
      <c r="A89" s="1">
        <v>35947</v>
      </c>
      <c r="B89" s="2">
        <v>2059</v>
      </c>
    </row>
    <row r="90" spans="1:2" x14ac:dyDescent="0.15">
      <c r="A90" s="1">
        <v>35977</v>
      </c>
      <c r="B90" s="2">
        <v>2209</v>
      </c>
    </row>
    <row r="91" spans="1:2" x14ac:dyDescent="0.15">
      <c r="A91" s="1">
        <v>36008</v>
      </c>
      <c r="B91" s="2">
        <v>2118</v>
      </c>
    </row>
    <row r="92" spans="1:2" x14ac:dyDescent="0.15">
      <c r="A92" s="1">
        <v>36039</v>
      </c>
      <c r="B92" s="2">
        <v>2031</v>
      </c>
    </row>
    <row r="93" spans="1:2" x14ac:dyDescent="0.15">
      <c r="A93" s="1">
        <v>36069</v>
      </c>
      <c r="B93" s="2">
        <v>2163</v>
      </c>
    </row>
    <row r="94" spans="1:2" x14ac:dyDescent="0.15">
      <c r="A94" s="1">
        <v>36100</v>
      </c>
      <c r="B94" s="2">
        <v>2154</v>
      </c>
    </row>
    <row r="95" spans="1:2" x14ac:dyDescent="0.15">
      <c r="A95" s="1">
        <v>36130</v>
      </c>
      <c r="B95" s="2">
        <v>3037</v>
      </c>
    </row>
    <row r="96" spans="1:2" x14ac:dyDescent="0.15">
      <c r="A96" s="1">
        <v>36161</v>
      </c>
      <c r="B96" s="2">
        <v>1866</v>
      </c>
    </row>
    <row r="97" spans="1:2" x14ac:dyDescent="0.15">
      <c r="A97" s="1">
        <v>36192</v>
      </c>
      <c r="B97" s="2">
        <v>1808</v>
      </c>
    </row>
    <row r="98" spans="1:2" x14ac:dyDescent="0.15">
      <c r="A98" s="1">
        <v>36220</v>
      </c>
      <c r="B98" s="2">
        <v>1986</v>
      </c>
    </row>
    <row r="99" spans="1:2" x14ac:dyDescent="0.15">
      <c r="A99" s="1">
        <v>36251</v>
      </c>
      <c r="B99" s="2">
        <v>2099</v>
      </c>
    </row>
    <row r="100" spans="1:2" x14ac:dyDescent="0.15">
      <c r="A100" s="1">
        <v>36281</v>
      </c>
      <c r="B100" s="2">
        <v>2210</v>
      </c>
    </row>
    <row r="101" spans="1:2" x14ac:dyDescent="0.15">
      <c r="A101" s="1">
        <v>36312</v>
      </c>
      <c r="B101" s="2">
        <v>2145</v>
      </c>
    </row>
    <row r="102" spans="1:2" x14ac:dyDescent="0.15">
      <c r="A102" s="1">
        <v>36342</v>
      </c>
      <c r="B102" s="2">
        <v>2339</v>
      </c>
    </row>
    <row r="103" spans="1:2" x14ac:dyDescent="0.15">
      <c r="A103" s="1">
        <v>36373</v>
      </c>
      <c r="B103" s="2">
        <v>2140</v>
      </c>
    </row>
    <row r="104" spans="1:2" x14ac:dyDescent="0.15">
      <c r="A104" s="1">
        <v>36404</v>
      </c>
      <c r="B104" s="2">
        <v>2126</v>
      </c>
    </row>
    <row r="105" spans="1:2" x14ac:dyDescent="0.15">
      <c r="A105" s="1">
        <v>36434</v>
      </c>
      <c r="B105" s="2">
        <v>2219</v>
      </c>
    </row>
    <row r="106" spans="1:2" x14ac:dyDescent="0.15">
      <c r="A106" s="1">
        <v>36465</v>
      </c>
      <c r="B106" s="2">
        <v>2273</v>
      </c>
    </row>
    <row r="107" spans="1:2" x14ac:dyDescent="0.15">
      <c r="A107" s="1">
        <v>36495</v>
      </c>
      <c r="B107" s="2">
        <v>3265</v>
      </c>
    </row>
    <row r="108" spans="1:2" x14ac:dyDescent="0.15">
      <c r="A108" s="1">
        <v>36526</v>
      </c>
      <c r="B108" s="2">
        <v>1920</v>
      </c>
    </row>
    <row r="109" spans="1:2" x14ac:dyDescent="0.15">
      <c r="A109" s="1">
        <v>36557</v>
      </c>
      <c r="B109" s="2">
        <v>1976</v>
      </c>
    </row>
    <row r="110" spans="1:2" x14ac:dyDescent="0.15">
      <c r="A110" s="1">
        <v>36586</v>
      </c>
      <c r="B110" s="2">
        <v>2190</v>
      </c>
    </row>
    <row r="111" spans="1:2" x14ac:dyDescent="0.15">
      <c r="A111" s="1">
        <v>36617</v>
      </c>
      <c r="B111" s="2">
        <v>2132</v>
      </c>
    </row>
    <row r="112" spans="1:2" x14ac:dyDescent="0.15">
      <c r="A112" s="1">
        <v>36647</v>
      </c>
      <c r="B112" s="2">
        <v>2357</v>
      </c>
    </row>
    <row r="113" spans="1:2" x14ac:dyDescent="0.15">
      <c r="A113" s="1">
        <v>36678</v>
      </c>
      <c r="B113" s="2">
        <v>2413</v>
      </c>
    </row>
    <row r="114" spans="1:2" x14ac:dyDescent="0.15">
      <c r="A114" s="1">
        <v>36708</v>
      </c>
      <c r="B114" s="2">
        <v>2463</v>
      </c>
    </row>
    <row r="115" spans="1:2" x14ac:dyDescent="0.15">
      <c r="A115" s="1">
        <v>36739</v>
      </c>
      <c r="B115" s="2">
        <v>2422</v>
      </c>
    </row>
    <row r="116" spans="1:2" x14ac:dyDescent="0.15">
      <c r="A116" s="1">
        <v>36770</v>
      </c>
      <c r="B116" s="2">
        <v>2358</v>
      </c>
    </row>
    <row r="117" spans="1:2" x14ac:dyDescent="0.15">
      <c r="A117" s="1">
        <v>36800</v>
      </c>
      <c r="B117" s="2">
        <v>2352</v>
      </c>
    </row>
    <row r="118" spans="1:2" x14ac:dyDescent="0.15">
      <c r="A118" s="1">
        <v>36831</v>
      </c>
      <c r="B118" s="2">
        <v>2549</v>
      </c>
    </row>
    <row r="119" spans="1:2" x14ac:dyDescent="0.15">
      <c r="A119" s="1">
        <v>36861</v>
      </c>
      <c r="B119" s="2">
        <v>3375</v>
      </c>
    </row>
    <row r="120" spans="1:2" x14ac:dyDescent="0.15">
      <c r="A120" s="1">
        <v>36892</v>
      </c>
      <c r="B120" s="2">
        <v>2109</v>
      </c>
    </row>
    <row r="121" spans="1:2" x14ac:dyDescent="0.15">
      <c r="A121" s="1">
        <v>36923</v>
      </c>
      <c r="B121" s="2">
        <v>2052</v>
      </c>
    </row>
    <row r="122" spans="1:2" x14ac:dyDescent="0.15">
      <c r="A122" s="1">
        <v>36951</v>
      </c>
      <c r="B122" s="2">
        <v>2327</v>
      </c>
    </row>
    <row r="123" spans="1:2" x14ac:dyDescent="0.15">
      <c r="A123" s="1">
        <v>36982</v>
      </c>
      <c r="B123" s="2">
        <v>2231</v>
      </c>
    </row>
    <row r="124" spans="1:2" x14ac:dyDescent="0.15">
      <c r="A124" s="1">
        <v>37012</v>
      </c>
      <c r="B124" s="2">
        <v>2470</v>
      </c>
    </row>
    <row r="125" spans="1:2" x14ac:dyDescent="0.15">
      <c r="A125" s="1">
        <v>37043</v>
      </c>
      <c r="B125" s="2">
        <v>2526</v>
      </c>
    </row>
    <row r="126" spans="1:2" x14ac:dyDescent="0.15">
      <c r="A126" s="1">
        <v>37073</v>
      </c>
      <c r="B126" s="2">
        <v>2483</v>
      </c>
    </row>
    <row r="127" spans="1:2" x14ac:dyDescent="0.15">
      <c r="A127" s="1">
        <v>37104</v>
      </c>
      <c r="B127" s="2">
        <v>2518</v>
      </c>
    </row>
    <row r="128" spans="1:2" x14ac:dyDescent="0.15">
      <c r="A128" s="1">
        <v>37135</v>
      </c>
      <c r="B128" s="2">
        <v>2316</v>
      </c>
    </row>
    <row r="129" spans="1:2" x14ac:dyDescent="0.15">
      <c r="A129" s="1">
        <v>37165</v>
      </c>
      <c r="B129" s="2">
        <v>2409</v>
      </c>
    </row>
    <row r="130" spans="1:2" x14ac:dyDescent="0.15">
      <c r="A130" s="1">
        <v>37196</v>
      </c>
      <c r="B130" s="2">
        <v>2638</v>
      </c>
    </row>
    <row r="131" spans="1:2" x14ac:dyDescent="0.15">
      <c r="A131" s="1">
        <v>37226</v>
      </c>
      <c r="B131" s="2">
        <v>3542</v>
      </c>
    </row>
    <row r="132" spans="1:2" x14ac:dyDescent="0.15">
      <c r="A132" s="1">
        <v>37257</v>
      </c>
      <c r="B132" s="2">
        <v>2114</v>
      </c>
    </row>
    <row r="133" spans="1:2" x14ac:dyDescent="0.15">
      <c r="A133" s="1">
        <v>37288</v>
      </c>
      <c r="B133" s="2">
        <v>2109</v>
      </c>
    </row>
    <row r="134" spans="1:2" x14ac:dyDescent="0.15">
      <c r="A134" s="1">
        <v>37316</v>
      </c>
      <c r="B134" s="2">
        <v>2366</v>
      </c>
    </row>
    <row r="135" spans="1:2" x14ac:dyDescent="0.15">
      <c r="A135" s="1">
        <v>37347</v>
      </c>
      <c r="B135" s="2">
        <v>2300</v>
      </c>
    </row>
    <row r="136" spans="1:2" x14ac:dyDescent="0.15">
      <c r="A136" s="1">
        <v>37377</v>
      </c>
      <c r="B136" s="2">
        <v>2569</v>
      </c>
    </row>
    <row r="137" spans="1:2" x14ac:dyDescent="0.15">
      <c r="A137" s="1">
        <v>37408</v>
      </c>
      <c r="B137" s="2">
        <v>2486</v>
      </c>
    </row>
    <row r="138" spans="1:2" x14ac:dyDescent="0.15">
      <c r="A138" s="1">
        <v>37438</v>
      </c>
      <c r="B138" s="2">
        <v>2568</v>
      </c>
    </row>
    <row r="139" spans="1:2" x14ac:dyDescent="0.15">
      <c r="A139" s="1">
        <v>37469</v>
      </c>
      <c r="B139" s="2">
        <v>2595</v>
      </c>
    </row>
    <row r="140" spans="1:2" x14ac:dyDescent="0.15">
      <c r="A140" s="1">
        <v>37500</v>
      </c>
      <c r="B140" s="2">
        <v>2297</v>
      </c>
    </row>
    <row r="141" spans="1:2" x14ac:dyDescent="0.15">
      <c r="A141" s="1">
        <v>37530</v>
      </c>
      <c r="B141" s="2">
        <v>2401</v>
      </c>
    </row>
    <row r="142" spans="1:2" x14ac:dyDescent="0.15">
      <c r="A142" s="1">
        <v>37561</v>
      </c>
      <c r="B142" s="2">
        <v>2601</v>
      </c>
    </row>
    <row r="143" spans="1:2" x14ac:dyDescent="0.15">
      <c r="A143" s="1">
        <v>37591</v>
      </c>
      <c r="B143" s="2">
        <v>3488</v>
      </c>
    </row>
    <row r="144" spans="1:2" x14ac:dyDescent="0.15">
      <c r="A144" s="1">
        <v>37622</v>
      </c>
      <c r="B144" s="2">
        <v>2121</v>
      </c>
    </row>
    <row r="145" spans="1:2" x14ac:dyDescent="0.15">
      <c r="A145" s="1">
        <v>37653</v>
      </c>
      <c r="B145" s="2">
        <v>2046</v>
      </c>
    </row>
    <row r="146" spans="1:2" x14ac:dyDescent="0.15">
      <c r="A146" s="1">
        <v>37681</v>
      </c>
      <c r="B146" s="2">
        <v>2273</v>
      </c>
    </row>
    <row r="147" spans="1:2" x14ac:dyDescent="0.15">
      <c r="A147" s="1">
        <v>37712</v>
      </c>
      <c r="B147" s="2">
        <v>2333</v>
      </c>
    </row>
    <row r="148" spans="1:2" x14ac:dyDescent="0.15">
      <c r="A148" s="1">
        <v>37742</v>
      </c>
      <c r="B148" s="2">
        <v>2576</v>
      </c>
    </row>
    <row r="149" spans="1:2" x14ac:dyDescent="0.15">
      <c r="A149" s="1">
        <v>37773</v>
      </c>
      <c r="B149" s="2">
        <v>2433</v>
      </c>
    </row>
    <row r="150" spans="1:2" x14ac:dyDescent="0.15">
      <c r="A150" s="1">
        <v>37803</v>
      </c>
      <c r="B150" s="2">
        <v>2611</v>
      </c>
    </row>
    <row r="151" spans="1:2" x14ac:dyDescent="0.15">
      <c r="A151" s="1">
        <v>37834</v>
      </c>
      <c r="B151" s="2">
        <v>2660</v>
      </c>
    </row>
    <row r="152" spans="1:2" x14ac:dyDescent="0.15">
      <c r="A152" s="1">
        <v>37865</v>
      </c>
      <c r="B152" s="2">
        <v>2461</v>
      </c>
    </row>
    <row r="153" spans="1:2" x14ac:dyDescent="0.15">
      <c r="A153" s="1">
        <v>37895</v>
      </c>
      <c r="B153" s="2">
        <v>2641</v>
      </c>
    </row>
    <row r="154" spans="1:2" x14ac:dyDescent="0.15">
      <c r="A154" s="1">
        <v>37926</v>
      </c>
      <c r="B154" s="2">
        <v>2660</v>
      </c>
    </row>
    <row r="155" spans="1:2" x14ac:dyDescent="0.15">
      <c r="A155" s="1">
        <v>37956</v>
      </c>
      <c r="B155" s="2">
        <v>3654</v>
      </c>
    </row>
    <row r="156" spans="1:2" x14ac:dyDescent="0.15">
      <c r="A156" s="1">
        <v>37987</v>
      </c>
      <c r="B156" s="2">
        <v>2293</v>
      </c>
    </row>
    <row r="157" spans="1:2" x14ac:dyDescent="0.15">
      <c r="A157" s="1">
        <v>38018</v>
      </c>
      <c r="B157" s="2">
        <v>2219</v>
      </c>
    </row>
    <row r="158" spans="1:2" x14ac:dyDescent="0.15">
      <c r="A158" s="1">
        <v>38047</v>
      </c>
      <c r="B158" s="2">
        <v>2398</v>
      </c>
    </row>
    <row r="159" spans="1:2" x14ac:dyDescent="0.15">
      <c r="A159" s="1">
        <v>38078</v>
      </c>
      <c r="B159" s="2">
        <v>2553</v>
      </c>
    </row>
    <row r="160" spans="1:2" x14ac:dyDescent="0.15">
      <c r="A160" s="1">
        <v>38108</v>
      </c>
      <c r="B160" s="2">
        <v>2685</v>
      </c>
    </row>
    <row r="161" spans="1:2" x14ac:dyDescent="0.15">
      <c r="A161" s="1">
        <v>38139</v>
      </c>
      <c r="B161" s="2">
        <v>2643</v>
      </c>
    </row>
    <row r="162" spans="1:2" x14ac:dyDescent="0.15">
      <c r="A162" s="1">
        <v>38169</v>
      </c>
      <c r="B162" s="2">
        <v>2867</v>
      </c>
    </row>
    <row r="163" spans="1:2" x14ac:dyDescent="0.15">
      <c r="A163" s="1">
        <v>38200</v>
      </c>
      <c r="B163" s="2">
        <v>2622</v>
      </c>
    </row>
    <row r="164" spans="1:2" x14ac:dyDescent="0.15">
      <c r="A164" s="1">
        <v>38231</v>
      </c>
      <c r="B164" s="2">
        <v>2618</v>
      </c>
    </row>
    <row r="165" spans="1:2" x14ac:dyDescent="0.15">
      <c r="A165" s="1">
        <v>38261</v>
      </c>
      <c r="B165" s="2">
        <v>2727</v>
      </c>
    </row>
    <row r="166" spans="1:2" x14ac:dyDescent="0.15">
      <c r="A166" s="1">
        <v>38292</v>
      </c>
      <c r="B166" s="2">
        <v>2763</v>
      </c>
    </row>
    <row r="167" spans="1:2" x14ac:dyDescent="0.15">
      <c r="A167" s="1">
        <v>38322</v>
      </c>
      <c r="B167" s="2">
        <v>3801</v>
      </c>
    </row>
    <row r="168" spans="1:2" x14ac:dyDescent="0.15">
      <c r="A168" s="1">
        <v>38353</v>
      </c>
      <c r="B168" s="2">
        <v>2219</v>
      </c>
    </row>
    <row r="169" spans="1:2" x14ac:dyDescent="0.15">
      <c r="A169" s="1">
        <v>38384</v>
      </c>
      <c r="B169" s="2">
        <v>2316</v>
      </c>
    </row>
    <row r="170" spans="1:2" x14ac:dyDescent="0.15">
      <c r="A170" s="1">
        <v>38412</v>
      </c>
      <c r="B170" s="2">
        <v>2530</v>
      </c>
    </row>
    <row r="171" spans="1:2" x14ac:dyDescent="0.15">
      <c r="A171" s="1">
        <v>38443</v>
      </c>
      <c r="B171" s="2">
        <v>2640</v>
      </c>
    </row>
    <row r="172" spans="1:2" x14ac:dyDescent="0.15">
      <c r="A172" s="1">
        <v>38473</v>
      </c>
      <c r="B172" s="2">
        <v>2709</v>
      </c>
    </row>
    <row r="173" spans="1:2" x14ac:dyDescent="0.15">
      <c r="A173" s="1">
        <v>38504</v>
      </c>
      <c r="B173" s="2">
        <v>2783</v>
      </c>
    </row>
    <row r="174" spans="1:2" x14ac:dyDescent="0.15">
      <c r="A174" s="1">
        <v>38534</v>
      </c>
      <c r="B174" s="2">
        <v>2924</v>
      </c>
    </row>
    <row r="175" spans="1:2" x14ac:dyDescent="0.15">
      <c r="A175" s="1">
        <v>38565</v>
      </c>
      <c r="B175" s="2">
        <v>2791</v>
      </c>
    </row>
    <row r="176" spans="1:2" x14ac:dyDescent="0.15">
      <c r="A176" s="1">
        <v>38596</v>
      </c>
      <c r="B176" s="2">
        <v>2784</v>
      </c>
    </row>
    <row r="177" spans="1:2" x14ac:dyDescent="0.15">
      <c r="A177" s="1">
        <v>38626</v>
      </c>
      <c r="B177" s="2">
        <v>2801</v>
      </c>
    </row>
    <row r="178" spans="1:2" x14ac:dyDescent="0.15">
      <c r="A178" s="1">
        <v>38657</v>
      </c>
      <c r="B178" s="2">
        <v>2933</v>
      </c>
    </row>
    <row r="179" spans="1:2" x14ac:dyDescent="0.15">
      <c r="A179" s="1">
        <v>38687</v>
      </c>
      <c r="B179" s="2">
        <v>4137</v>
      </c>
    </row>
    <row r="180" spans="1:2" x14ac:dyDescent="0.15">
      <c r="A180" s="1">
        <v>38718</v>
      </c>
      <c r="B180" s="2">
        <v>2424</v>
      </c>
    </row>
    <row r="181" spans="1:2" x14ac:dyDescent="0.15">
      <c r="A181" s="1">
        <v>38749</v>
      </c>
      <c r="B181" s="2">
        <v>2519</v>
      </c>
    </row>
    <row r="182" spans="1:2" x14ac:dyDescent="0.15">
      <c r="A182" s="1">
        <v>38777</v>
      </c>
      <c r="B182" s="2">
        <v>2753</v>
      </c>
    </row>
    <row r="183" spans="1:2" x14ac:dyDescent="0.15">
      <c r="A183" s="1">
        <v>38808</v>
      </c>
      <c r="B183" s="2">
        <v>2791</v>
      </c>
    </row>
    <row r="184" spans="1:2" x14ac:dyDescent="0.15">
      <c r="A184" s="1">
        <v>38838</v>
      </c>
      <c r="B184" s="2">
        <v>3017</v>
      </c>
    </row>
    <row r="185" spans="1:2" x14ac:dyDescent="0.15">
      <c r="A185" s="1">
        <v>38869</v>
      </c>
      <c r="B185" s="2">
        <v>3055</v>
      </c>
    </row>
    <row r="186" spans="1:2" x14ac:dyDescent="0.15">
      <c r="A186" s="1">
        <v>38899</v>
      </c>
      <c r="B186" s="2">
        <v>3117</v>
      </c>
    </row>
    <row r="187" spans="1:2" x14ac:dyDescent="0.15">
      <c r="A187" s="1">
        <v>38930</v>
      </c>
      <c r="B187" s="2">
        <v>3024</v>
      </c>
    </row>
    <row r="188" spans="1:2" x14ac:dyDescent="0.15">
      <c r="A188" s="1">
        <v>38961</v>
      </c>
      <c r="B188" s="2">
        <v>2997</v>
      </c>
    </row>
    <row r="189" spans="1:2" x14ac:dyDescent="0.15">
      <c r="A189" s="1">
        <v>38991</v>
      </c>
      <c r="B189" s="2">
        <v>2913</v>
      </c>
    </row>
    <row r="190" spans="1:2" x14ac:dyDescent="0.15">
      <c r="A190" s="1">
        <v>39022</v>
      </c>
      <c r="B190" s="2">
        <v>3137</v>
      </c>
    </row>
    <row r="191" spans="1:2" x14ac:dyDescent="0.15">
      <c r="A191" s="1">
        <v>39052</v>
      </c>
      <c r="B191" s="2">
        <v>4269</v>
      </c>
    </row>
    <row r="192" spans="1:2" x14ac:dyDescent="0.15">
      <c r="A192" s="1">
        <v>39083</v>
      </c>
      <c r="B192" s="2">
        <v>2569</v>
      </c>
    </row>
    <row r="193" spans="1:2" x14ac:dyDescent="0.15">
      <c r="A193" s="1">
        <v>39114</v>
      </c>
      <c r="B193" s="2">
        <v>2603</v>
      </c>
    </row>
    <row r="194" spans="1:2" x14ac:dyDescent="0.15">
      <c r="A194" s="1">
        <v>39142</v>
      </c>
      <c r="B194" s="2">
        <v>3005</v>
      </c>
    </row>
    <row r="195" spans="1:2" x14ac:dyDescent="0.15">
      <c r="A195" s="1">
        <v>39173</v>
      </c>
      <c r="B195" s="2">
        <v>2867</v>
      </c>
    </row>
    <row r="196" spans="1:2" x14ac:dyDescent="0.15">
      <c r="A196" s="1">
        <v>39203</v>
      </c>
      <c r="B196" s="2">
        <v>3262</v>
      </c>
    </row>
    <row r="197" spans="1:2" x14ac:dyDescent="0.15">
      <c r="A197" s="1">
        <v>39234</v>
      </c>
      <c r="B197" s="2">
        <v>3364</v>
      </c>
    </row>
    <row r="198" spans="1:2" x14ac:dyDescent="0.15">
      <c r="A198" s="1">
        <v>39264</v>
      </c>
      <c r="B198" s="2">
        <v>3322</v>
      </c>
    </row>
    <row r="199" spans="1:2" x14ac:dyDescent="0.15">
      <c r="A199" s="1">
        <v>39295</v>
      </c>
      <c r="B199" s="2">
        <v>3292</v>
      </c>
    </row>
    <row r="200" spans="1:2" x14ac:dyDescent="0.15">
      <c r="A200" s="1">
        <v>39326</v>
      </c>
      <c r="B200" s="2">
        <v>3057</v>
      </c>
    </row>
    <row r="201" spans="1:2" x14ac:dyDescent="0.15">
      <c r="A201" s="1">
        <v>39356</v>
      </c>
      <c r="B201" s="2">
        <v>3087</v>
      </c>
    </row>
    <row r="202" spans="1:2" x14ac:dyDescent="0.15">
      <c r="A202" s="1">
        <v>39387</v>
      </c>
      <c r="B202" s="2">
        <v>3297</v>
      </c>
    </row>
    <row r="203" spans="1:2" x14ac:dyDescent="0.15">
      <c r="A203" s="1">
        <v>39417</v>
      </c>
      <c r="B203" s="2">
        <v>4403</v>
      </c>
    </row>
    <row r="204" spans="1:2" x14ac:dyDescent="0.15">
      <c r="A204" s="1">
        <v>39448</v>
      </c>
      <c r="B204" s="2">
        <v>2675</v>
      </c>
    </row>
    <row r="205" spans="1:2" x14ac:dyDescent="0.15">
      <c r="A205" s="1">
        <v>39479</v>
      </c>
      <c r="B205" s="2">
        <v>2806</v>
      </c>
    </row>
    <row r="206" spans="1:2" x14ac:dyDescent="0.15">
      <c r="A206" s="1">
        <v>39508</v>
      </c>
      <c r="B206" s="2">
        <v>2989</v>
      </c>
    </row>
    <row r="207" spans="1:2" x14ac:dyDescent="0.15">
      <c r="A207" s="1">
        <v>39539</v>
      </c>
      <c r="B207" s="2">
        <v>2997</v>
      </c>
    </row>
    <row r="208" spans="1:2" x14ac:dyDescent="0.15">
      <c r="A208" s="1">
        <v>39569</v>
      </c>
      <c r="B208" s="2">
        <v>3420</v>
      </c>
    </row>
    <row r="209" spans="1:2" x14ac:dyDescent="0.15">
      <c r="A209" s="1">
        <v>39600</v>
      </c>
      <c r="B209" s="2">
        <v>3279</v>
      </c>
    </row>
    <row r="210" spans="1:2" x14ac:dyDescent="0.15">
      <c r="A210" s="1">
        <v>39630</v>
      </c>
      <c r="B210" s="2">
        <v>3517</v>
      </c>
    </row>
    <row r="211" spans="1:2" x14ac:dyDescent="0.15">
      <c r="A211" s="1">
        <v>39661</v>
      </c>
      <c r="B211" s="2">
        <v>3472</v>
      </c>
    </row>
    <row r="212" spans="1:2" x14ac:dyDescent="0.15">
      <c r="A212" s="1">
        <v>39692</v>
      </c>
      <c r="B212" s="2">
        <v>3151</v>
      </c>
    </row>
    <row r="213" spans="1:2" x14ac:dyDescent="0.15">
      <c r="A213" s="1">
        <v>39722</v>
      </c>
      <c r="B213" s="2">
        <v>3351</v>
      </c>
    </row>
    <row r="214" spans="1:2" x14ac:dyDescent="0.15">
      <c r="A214" s="1">
        <v>39753</v>
      </c>
      <c r="B214" s="2">
        <v>3386</v>
      </c>
    </row>
    <row r="215" spans="1:2" x14ac:dyDescent="0.15">
      <c r="A215" s="1">
        <v>39783</v>
      </c>
      <c r="B215" s="2">
        <v>4461</v>
      </c>
    </row>
    <row r="216" spans="1:2" x14ac:dyDescent="0.15">
      <c r="A216" s="1">
        <v>39814</v>
      </c>
      <c r="B216" s="2">
        <v>2913</v>
      </c>
    </row>
    <row r="217" spans="1:2" x14ac:dyDescent="0.15">
      <c r="A217" s="1">
        <v>39845</v>
      </c>
      <c r="B217" s="2">
        <v>2781</v>
      </c>
    </row>
    <row r="218" spans="1:2" x14ac:dyDescent="0.15">
      <c r="A218" s="1">
        <v>39873</v>
      </c>
      <c r="B218" s="2">
        <v>3024</v>
      </c>
    </row>
    <row r="219" spans="1:2" x14ac:dyDescent="0.15">
      <c r="A219" s="1">
        <v>39904</v>
      </c>
      <c r="B219" s="2">
        <v>3130</v>
      </c>
    </row>
    <row r="220" spans="1:2" x14ac:dyDescent="0.15">
      <c r="A220" s="1">
        <v>39934</v>
      </c>
      <c r="B220" s="2">
        <v>3467</v>
      </c>
    </row>
    <row r="221" spans="1:2" x14ac:dyDescent="0.15">
      <c r="A221" s="1">
        <v>39965</v>
      </c>
      <c r="B221" s="2">
        <v>3307</v>
      </c>
    </row>
    <row r="222" spans="1:2" x14ac:dyDescent="0.15">
      <c r="A222" s="1">
        <v>39995</v>
      </c>
      <c r="B222" s="2">
        <v>3555</v>
      </c>
    </row>
    <row r="223" spans="1:2" x14ac:dyDescent="0.15">
      <c r="A223" s="1">
        <v>40026</v>
      </c>
      <c r="B223" s="2">
        <v>3399</v>
      </c>
    </row>
    <row r="224" spans="1:2" x14ac:dyDescent="0.15">
      <c r="A224" s="1">
        <v>40057</v>
      </c>
      <c r="B224" s="2">
        <v>3263</v>
      </c>
    </row>
    <row r="225" spans="1:2" x14ac:dyDescent="0.15">
      <c r="A225" s="1">
        <v>40087</v>
      </c>
      <c r="B225" s="2">
        <v>3425</v>
      </c>
    </row>
    <row r="226" spans="1:2" x14ac:dyDescent="0.15">
      <c r="A226" s="1">
        <v>40118</v>
      </c>
      <c r="B226" s="2">
        <v>3356</v>
      </c>
    </row>
    <row r="227" spans="1:2" x14ac:dyDescent="0.15">
      <c r="A227" s="1">
        <v>40148</v>
      </c>
      <c r="B227" s="2">
        <v>4625</v>
      </c>
    </row>
    <row r="228" spans="1:2" x14ac:dyDescent="0.15">
      <c r="A228" s="1">
        <v>40179</v>
      </c>
      <c r="B228" s="2">
        <v>2878</v>
      </c>
    </row>
    <row r="229" spans="1:2" x14ac:dyDescent="0.15">
      <c r="A229" s="1">
        <v>40210</v>
      </c>
      <c r="B229" s="2">
        <v>2916</v>
      </c>
    </row>
    <row r="230" spans="1:2" x14ac:dyDescent="0.15">
      <c r="A230" s="1">
        <v>40238</v>
      </c>
      <c r="B230" s="2">
        <v>3214</v>
      </c>
    </row>
    <row r="231" spans="1:2" x14ac:dyDescent="0.15">
      <c r="A231" s="1">
        <v>40269</v>
      </c>
      <c r="B231" s="2">
        <v>3310</v>
      </c>
    </row>
    <row r="232" spans="1:2" x14ac:dyDescent="0.15">
      <c r="A232" s="1">
        <v>40299</v>
      </c>
      <c r="B232" s="2">
        <v>3467</v>
      </c>
    </row>
    <row r="233" spans="1:2" x14ac:dyDescent="0.15">
      <c r="A233" s="1">
        <v>40330</v>
      </c>
      <c r="B233" s="2">
        <v>3438</v>
      </c>
    </row>
    <row r="234" spans="1:2" x14ac:dyDescent="0.15">
      <c r="A234" s="1">
        <v>40360</v>
      </c>
      <c r="B234" s="2">
        <v>3657</v>
      </c>
    </row>
    <row r="235" spans="1:2" x14ac:dyDescent="0.15">
      <c r="A235" s="1">
        <v>40391</v>
      </c>
      <c r="B235" s="2">
        <v>3454</v>
      </c>
    </row>
    <row r="236" spans="1:2" x14ac:dyDescent="0.15">
      <c r="A236" s="1">
        <v>40422</v>
      </c>
      <c r="B236" s="2">
        <v>3365</v>
      </c>
    </row>
    <row r="237" spans="1:2" x14ac:dyDescent="0.15">
      <c r="A237" s="1">
        <v>40452</v>
      </c>
      <c r="B237" s="2">
        <v>3497</v>
      </c>
    </row>
    <row r="238" spans="1:2" x14ac:dyDescent="0.15">
      <c r="A238" s="1">
        <v>40483</v>
      </c>
      <c r="B238" s="2">
        <v>3524</v>
      </c>
    </row>
    <row r="239" spans="1:2" x14ac:dyDescent="0.15">
      <c r="A239" s="1">
        <v>40513</v>
      </c>
      <c r="B239" s="2">
        <v>4681</v>
      </c>
    </row>
    <row r="240" spans="1:2" x14ac:dyDescent="0.15">
      <c r="A240" s="1">
        <v>40544</v>
      </c>
      <c r="B240" s="2">
        <v>2888</v>
      </c>
    </row>
    <row r="241" spans="1:2" x14ac:dyDescent="0.15">
      <c r="A241" s="1">
        <v>40575</v>
      </c>
      <c r="B241" s="2">
        <v>2984</v>
      </c>
    </row>
    <row r="242" spans="1:2" x14ac:dyDescent="0.15">
      <c r="A242" s="1">
        <v>40603</v>
      </c>
      <c r="B242" s="2">
        <v>3249</v>
      </c>
    </row>
    <row r="243" spans="1:2" x14ac:dyDescent="0.15">
      <c r="A243" s="1">
        <v>40634</v>
      </c>
      <c r="B243" s="2">
        <v>3363</v>
      </c>
    </row>
    <row r="244" spans="1:2" x14ac:dyDescent="0.15">
      <c r="A244" s="1">
        <v>40664</v>
      </c>
      <c r="B244" s="2">
        <v>3471</v>
      </c>
    </row>
    <row r="245" spans="1:2" x14ac:dyDescent="0.15">
      <c r="A245" s="1">
        <v>40695</v>
      </c>
      <c r="B245" s="2">
        <v>3551</v>
      </c>
    </row>
    <row r="246" spans="1:2" x14ac:dyDescent="0.15">
      <c r="A246" s="1">
        <v>40725</v>
      </c>
      <c r="B246" s="2">
        <v>3740</v>
      </c>
    </row>
    <row r="247" spans="1:2" x14ac:dyDescent="0.15">
      <c r="A247" s="1">
        <v>40756</v>
      </c>
      <c r="B247" s="2">
        <v>3576</v>
      </c>
    </row>
    <row r="248" spans="1:2" x14ac:dyDescent="0.15">
      <c r="A248" s="1">
        <v>40787</v>
      </c>
      <c r="B248" s="2">
        <v>3517</v>
      </c>
    </row>
    <row r="249" spans="1:2" x14ac:dyDescent="0.15">
      <c r="A249" s="1">
        <v>40817</v>
      </c>
      <c r="B249" s="2">
        <v>3515</v>
      </c>
    </row>
    <row r="250" spans="1:2" x14ac:dyDescent="0.15">
      <c r="A250" s="1">
        <v>40848</v>
      </c>
      <c r="B250" s="2">
        <v>3646</v>
      </c>
    </row>
    <row r="251" spans="1:2" x14ac:dyDescent="0.15">
      <c r="A251" s="1">
        <v>40878</v>
      </c>
      <c r="B251" s="2">
        <v>4892</v>
      </c>
    </row>
    <row r="252" spans="1:2" x14ac:dyDescent="0.15">
      <c r="A252" s="1">
        <v>40909</v>
      </c>
      <c r="B252" s="2">
        <v>2995</v>
      </c>
    </row>
    <row r="253" spans="1:2" x14ac:dyDescent="0.15">
      <c r="A253" s="1">
        <v>40940</v>
      </c>
      <c r="B253" s="2">
        <v>3202</v>
      </c>
    </row>
    <row r="254" spans="1:2" x14ac:dyDescent="0.15">
      <c r="A254" s="1">
        <v>40969</v>
      </c>
      <c r="B254" s="2">
        <v>3550</v>
      </c>
    </row>
    <row r="255" spans="1:2" x14ac:dyDescent="0.15">
      <c r="A255" s="1">
        <v>41000</v>
      </c>
      <c r="B255" s="2">
        <v>3409</v>
      </c>
    </row>
    <row r="256" spans="1:2" x14ac:dyDescent="0.15">
      <c r="A256" s="1">
        <v>41030</v>
      </c>
      <c r="B256" s="2">
        <v>3786</v>
      </c>
    </row>
    <row r="257" spans="1:2" x14ac:dyDescent="0.15">
      <c r="A257" s="1">
        <v>41061</v>
      </c>
      <c r="B257" s="2">
        <v>3816</v>
      </c>
    </row>
    <row r="258" spans="1:2" x14ac:dyDescent="0.15">
      <c r="A258" s="1">
        <v>41091</v>
      </c>
      <c r="B258" s="2">
        <v>3733</v>
      </c>
    </row>
    <row r="259" spans="1:2" x14ac:dyDescent="0.15">
      <c r="A259" s="1">
        <v>41122</v>
      </c>
      <c r="B259" s="2">
        <v>3752</v>
      </c>
    </row>
    <row r="260" spans="1:2" x14ac:dyDescent="0.15">
      <c r="A260" s="1">
        <v>41153</v>
      </c>
      <c r="B260" s="2">
        <v>3503</v>
      </c>
    </row>
    <row r="261" spans="1:2" x14ac:dyDescent="0.15">
      <c r="A261" s="1">
        <v>41183</v>
      </c>
      <c r="B261" s="2">
        <v>3626</v>
      </c>
    </row>
    <row r="262" spans="1:2" x14ac:dyDescent="0.15">
      <c r="A262" s="1">
        <v>41214</v>
      </c>
      <c r="B262" s="2">
        <v>3869</v>
      </c>
    </row>
    <row r="263" spans="1:2" x14ac:dyDescent="0.15">
      <c r="A263" s="1">
        <v>41244</v>
      </c>
      <c r="B263" s="2">
        <v>5124</v>
      </c>
    </row>
    <row r="264" spans="1:2" x14ac:dyDescent="0.15">
      <c r="A264" s="1">
        <v>41275</v>
      </c>
      <c r="B264" s="2">
        <v>3143</v>
      </c>
    </row>
    <row r="265" spans="1:2" x14ac:dyDescent="0.15">
      <c r="A265" s="1">
        <v>41306</v>
      </c>
      <c r="B265" s="2">
        <v>3211</v>
      </c>
    </row>
    <row r="266" spans="1:2" x14ac:dyDescent="0.15">
      <c r="A266" s="1">
        <v>41334</v>
      </c>
      <c r="B266" s="2">
        <v>3601</v>
      </c>
    </row>
    <row r="267" spans="1:2" x14ac:dyDescent="0.15">
      <c r="A267" s="1">
        <v>41365</v>
      </c>
      <c r="B267" s="2">
        <v>3462</v>
      </c>
    </row>
    <row r="268" spans="1:2" x14ac:dyDescent="0.15">
      <c r="A268" s="1">
        <v>41395</v>
      </c>
      <c r="B268" s="2">
        <v>3915</v>
      </c>
    </row>
    <row r="269" spans="1:2" x14ac:dyDescent="0.15">
      <c r="A269" s="1">
        <v>41426</v>
      </c>
      <c r="B269" s="2">
        <v>3773</v>
      </c>
    </row>
    <row r="270" spans="1:2" x14ac:dyDescent="0.15">
      <c r="A270" s="1">
        <v>41456</v>
      </c>
      <c r="B270" s="2">
        <v>3993</v>
      </c>
    </row>
    <row r="271" spans="1:2" x14ac:dyDescent="0.15">
      <c r="A271" s="1">
        <v>41487</v>
      </c>
      <c r="B271" s="2">
        <v>4054</v>
      </c>
    </row>
    <row r="272" spans="1:2" x14ac:dyDescent="0.15">
      <c r="A272" s="1">
        <v>41518</v>
      </c>
      <c r="B272" s="2">
        <v>3587</v>
      </c>
    </row>
    <row r="273" spans="1:2" x14ac:dyDescent="0.15">
      <c r="A273" s="1">
        <v>41548</v>
      </c>
      <c r="B273" s="2">
        <v>3738</v>
      </c>
    </row>
    <row r="274" spans="1:2" x14ac:dyDescent="0.15">
      <c r="A274" s="1">
        <v>41579</v>
      </c>
      <c r="B274" s="2">
        <v>4004</v>
      </c>
    </row>
    <row r="275" spans="1:2" x14ac:dyDescent="0.15">
      <c r="A275" s="1">
        <v>41609</v>
      </c>
      <c r="B275" s="2">
        <v>5143</v>
      </c>
    </row>
    <row r="276" spans="1:2" x14ac:dyDescent="0.15">
      <c r="A276" s="1">
        <v>41640</v>
      </c>
      <c r="B276" s="2">
        <v>3331</v>
      </c>
    </row>
    <row r="277" spans="1:2" x14ac:dyDescent="0.15">
      <c r="A277" s="1">
        <v>41671</v>
      </c>
      <c r="B277" s="2">
        <v>3258</v>
      </c>
    </row>
    <row r="278" spans="1:2" x14ac:dyDescent="0.15">
      <c r="A278" s="1">
        <v>41699</v>
      </c>
      <c r="B278" s="2">
        <v>3594</v>
      </c>
    </row>
    <row r="279" spans="1:2" x14ac:dyDescent="0.15">
      <c r="A279" s="1">
        <v>41730</v>
      </c>
      <c r="B279" s="2">
        <v>3641</v>
      </c>
    </row>
    <row r="280" spans="1:2" x14ac:dyDescent="0.15">
      <c r="A280" s="1">
        <v>41760</v>
      </c>
      <c r="B280" s="2">
        <v>4093</v>
      </c>
    </row>
    <row r="281" spans="1:2" x14ac:dyDescent="0.15">
      <c r="A281" s="1">
        <v>41791</v>
      </c>
      <c r="B281" s="2">
        <v>3962</v>
      </c>
    </row>
    <row r="282" spans="1:2" x14ac:dyDescent="0.15">
      <c r="A282" s="1">
        <v>41821</v>
      </c>
      <c r="B282" s="2">
        <v>4161</v>
      </c>
    </row>
    <row r="283" spans="1:2" x14ac:dyDescent="0.15">
      <c r="A283" s="1">
        <v>41852</v>
      </c>
      <c r="B283" s="2">
        <v>4134</v>
      </c>
    </row>
    <row r="284" spans="1:2" x14ac:dyDescent="0.15">
      <c r="A284" s="1">
        <v>41883</v>
      </c>
      <c r="B284" s="2">
        <v>3733</v>
      </c>
    </row>
    <row r="285" spans="1:2" x14ac:dyDescent="0.15">
      <c r="A285" s="1">
        <v>41913</v>
      </c>
      <c r="B285" s="2">
        <v>3999</v>
      </c>
    </row>
    <row r="286" spans="1:2" x14ac:dyDescent="0.15">
      <c r="A286" s="1">
        <v>41944</v>
      </c>
      <c r="B286" s="2">
        <v>4006</v>
      </c>
    </row>
    <row r="287" spans="1:2" x14ac:dyDescent="0.15">
      <c r="A287" s="1">
        <v>41974</v>
      </c>
      <c r="B287" s="2">
        <v>5437</v>
      </c>
    </row>
    <row r="288" spans="1:2" x14ac:dyDescent="0.15">
      <c r="A288" s="1">
        <v>42005</v>
      </c>
      <c r="B288" s="2">
        <v>3481</v>
      </c>
    </row>
    <row r="289" spans="1:2" x14ac:dyDescent="0.15">
      <c r="A289" s="1">
        <v>42036</v>
      </c>
      <c r="B289" s="2">
        <v>3392</v>
      </c>
    </row>
    <row r="290" spans="1:2" x14ac:dyDescent="0.15">
      <c r="A290" s="1">
        <v>42064</v>
      </c>
      <c r="B290" s="2">
        <v>3755</v>
      </c>
    </row>
    <row r="291" spans="1:2" x14ac:dyDescent="0.15">
      <c r="A291" s="1">
        <v>42095</v>
      </c>
      <c r="B291" s="2">
        <v>3761</v>
      </c>
    </row>
    <row r="292" spans="1:2" x14ac:dyDescent="0.15">
      <c r="A292" s="1">
        <v>42125</v>
      </c>
      <c r="B292" s="2">
        <v>4214</v>
      </c>
    </row>
    <row r="293" spans="1:2" x14ac:dyDescent="0.15">
      <c r="A293" s="1">
        <v>42156</v>
      </c>
      <c r="B293" s="2">
        <v>4097</v>
      </c>
    </row>
    <row r="294" spans="1:2" x14ac:dyDescent="0.15">
      <c r="A294" s="1">
        <v>42186</v>
      </c>
      <c r="B294" s="2">
        <v>4401</v>
      </c>
    </row>
    <row r="295" spans="1:2" x14ac:dyDescent="0.15">
      <c r="A295" s="1">
        <v>42217</v>
      </c>
      <c r="B295" s="2">
        <v>4133</v>
      </c>
    </row>
    <row r="296" spans="1:2" x14ac:dyDescent="0.15">
      <c r="A296" s="1">
        <v>42248</v>
      </c>
      <c r="B296" s="2">
        <v>3950</v>
      </c>
    </row>
    <row r="297" spans="1:2" x14ac:dyDescent="0.15">
      <c r="A297" s="1">
        <v>42278</v>
      </c>
      <c r="B297" s="2">
        <v>4140</v>
      </c>
    </row>
    <row r="298" spans="1:2" x14ac:dyDescent="0.15">
      <c r="A298" s="1">
        <v>42309</v>
      </c>
      <c r="B298" s="2">
        <v>4131</v>
      </c>
    </row>
    <row r="299" spans="1:2" x14ac:dyDescent="0.15">
      <c r="A299" s="1">
        <v>42339</v>
      </c>
      <c r="B299" s="2">
        <v>5628</v>
      </c>
    </row>
    <row r="300" spans="1:2" x14ac:dyDescent="0.15">
      <c r="A300" s="1">
        <v>42370</v>
      </c>
      <c r="B300" s="2">
        <v>3487</v>
      </c>
    </row>
    <row r="301" spans="1:2" x14ac:dyDescent="0.15">
      <c r="A301" s="1">
        <v>42401</v>
      </c>
      <c r="B301" s="2">
        <v>3642</v>
      </c>
    </row>
    <row r="302" spans="1:2" x14ac:dyDescent="0.15">
      <c r="A302" s="1">
        <v>42430</v>
      </c>
      <c r="B302" s="2">
        <v>3909</v>
      </c>
    </row>
    <row r="303" spans="1:2" x14ac:dyDescent="0.15">
      <c r="A303" s="1">
        <v>42461</v>
      </c>
      <c r="B303" s="2">
        <v>3967</v>
      </c>
    </row>
    <row r="304" spans="1:2" x14ac:dyDescent="0.15">
      <c r="A304" s="1">
        <v>42491</v>
      </c>
      <c r="B304" s="2">
        <v>4243</v>
      </c>
    </row>
    <row r="305" spans="1:2" x14ac:dyDescent="0.15">
      <c r="A305" s="1">
        <v>42522</v>
      </c>
      <c r="B305" s="2">
        <v>4310</v>
      </c>
    </row>
    <row r="306" spans="1:2" x14ac:dyDescent="0.15">
      <c r="A306" s="1">
        <v>42552</v>
      </c>
      <c r="B306" s="2">
        <v>4576</v>
      </c>
    </row>
    <row r="307" spans="1:2" x14ac:dyDescent="0.15">
      <c r="A307" s="1">
        <v>42583</v>
      </c>
      <c r="B307" s="2">
        <v>4311</v>
      </c>
    </row>
    <row r="308" spans="1:2" x14ac:dyDescent="0.15">
      <c r="A308" s="1">
        <v>42614</v>
      </c>
      <c r="B308" s="2">
        <v>4264</v>
      </c>
    </row>
    <row r="309" spans="1:2" x14ac:dyDescent="0.15">
      <c r="A309" s="1">
        <v>42644</v>
      </c>
      <c r="B309" s="2">
        <v>4266</v>
      </c>
    </row>
    <row r="310" spans="1:2" x14ac:dyDescent="0.15">
      <c r="A310" s="1">
        <v>42675</v>
      </c>
      <c r="B310" s="2">
        <v>4492</v>
      </c>
    </row>
    <row r="311" spans="1:2" x14ac:dyDescent="0.15">
      <c r="A311" s="1">
        <v>42705</v>
      </c>
      <c r="B311" s="2">
        <v>5818</v>
      </c>
    </row>
    <row r="312" spans="1:2" x14ac:dyDescent="0.15">
      <c r="A312" s="1">
        <v>42736</v>
      </c>
      <c r="B312" s="2">
        <v>3580</v>
      </c>
    </row>
    <row r="313" spans="1:2" x14ac:dyDescent="0.15">
      <c r="A313" s="1">
        <v>42767</v>
      </c>
      <c r="B313" s="2">
        <v>3609</v>
      </c>
    </row>
    <row r="314" spans="1:2" x14ac:dyDescent="0.15">
      <c r="A314" s="1">
        <v>42795</v>
      </c>
      <c r="B314" s="2">
        <v>4077</v>
      </c>
    </row>
    <row r="315" spans="1:2" x14ac:dyDescent="0.15">
      <c r="A315" s="1">
        <v>42826</v>
      </c>
      <c r="B315" s="2">
        <v>4079</v>
      </c>
    </row>
    <row r="316" spans="1:2" x14ac:dyDescent="0.15">
      <c r="A316" s="1">
        <v>42856</v>
      </c>
      <c r="B316" s="2">
        <v>4457</v>
      </c>
    </row>
    <row r="317" spans="1:2" x14ac:dyDescent="0.15">
      <c r="A317" s="1">
        <v>42887</v>
      </c>
      <c r="B317" s="2">
        <v>4482</v>
      </c>
    </row>
    <row r="318" spans="1:2" x14ac:dyDescent="0.15">
      <c r="A318" s="1">
        <v>42917</v>
      </c>
      <c r="B318" s="2">
        <v>4598</v>
      </c>
    </row>
    <row r="319" spans="1:2" x14ac:dyDescent="0.15">
      <c r="A319" s="1">
        <v>42948</v>
      </c>
      <c r="B319" s="2">
        <v>4451</v>
      </c>
    </row>
    <row r="320" spans="1:2" x14ac:dyDescent="0.15">
      <c r="A320" s="1">
        <v>42979</v>
      </c>
      <c r="B320" s="2">
        <v>4344</v>
      </c>
    </row>
    <row r="321" spans="1:2" x14ac:dyDescent="0.15">
      <c r="A321" s="1">
        <v>43009</v>
      </c>
      <c r="B321" s="2">
        <v>4341</v>
      </c>
    </row>
    <row r="322" spans="1:2" x14ac:dyDescent="0.15">
      <c r="A322" s="1">
        <v>43040</v>
      </c>
      <c r="B322" s="2">
        <v>4635</v>
      </c>
    </row>
    <row r="323" spans="1:2" x14ac:dyDescent="0.15">
      <c r="A323" s="1">
        <v>43070</v>
      </c>
      <c r="B323" s="2">
        <v>5969</v>
      </c>
    </row>
    <row r="324" spans="1:2" x14ac:dyDescent="0.15">
      <c r="A324" s="1">
        <v>43101</v>
      </c>
      <c r="B324" s="2">
        <v>3786</v>
      </c>
    </row>
    <row r="325" spans="1:2" x14ac:dyDescent="0.15">
      <c r="A325" s="1">
        <v>43132</v>
      </c>
      <c r="B325" s="2">
        <v>3787</v>
      </c>
    </row>
    <row r="326" spans="1:2" x14ac:dyDescent="0.15">
      <c r="A326" s="1">
        <v>43160</v>
      </c>
      <c r="B326" s="2">
        <v>4432</v>
      </c>
    </row>
    <row r="327" spans="1:2" x14ac:dyDescent="0.15">
      <c r="A327" s="1">
        <v>43191</v>
      </c>
      <c r="B327" s="2">
        <v>4138</v>
      </c>
    </row>
    <row r="328" spans="1:2" x14ac:dyDescent="0.15">
      <c r="A328" s="1">
        <v>43221</v>
      </c>
      <c r="B328" s="2">
        <v>4698</v>
      </c>
    </row>
    <row r="329" spans="1:2" x14ac:dyDescent="0.15">
      <c r="A329" s="1">
        <v>43252</v>
      </c>
      <c r="B329" s="2">
        <v>4736</v>
      </c>
    </row>
    <row r="330" spans="1:2" x14ac:dyDescent="0.15">
      <c r="A330" s="1">
        <v>43282</v>
      </c>
      <c r="B330" s="2">
        <v>4757</v>
      </c>
    </row>
    <row r="331" spans="1:2" x14ac:dyDescent="0.15">
      <c r="A331" s="1">
        <v>43313</v>
      </c>
      <c r="B331" s="2">
        <v>4693</v>
      </c>
    </row>
    <row r="332" spans="1:2" x14ac:dyDescent="0.15">
      <c r="A332" s="1">
        <v>43344</v>
      </c>
      <c r="B332" s="2">
        <v>4413</v>
      </c>
    </row>
    <row r="333" spans="1:2" x14ac:dyDescent="0.15">
      <c r="A333" s="1">
        <v>43374</v>
      </c>
      <c r="B333" s="2">
        <v>4553</v>
      </c>
    </row>
    <row r="334" spans="1:2" x14ac:dyDescent="0.15">
      <c r="A334" s="1">
        <v>43405</v>
      </c>
      <c r="B334" s="2">
        <v>4924</v>
      </c>
    </row>
    <row r="335" spans="1:2" x14ac:dyDescent="0.15">
      <c r="A335" s="1">
        <v>43435</v>
      </c>
      <c r="B335" s="2">
        <v>6126</v>
      </c>
    </row>
    <row r="336" spans="1:2" x14ac:dyDescent="0.15">
      <c r="A336" s="1">
        <v>43466</v>
      </c>
      <c r="B336" s="2">
        <v>3932</v>
      </c>
    </row>
    <row r="337" spans="1:2" x14ac:dyDescent="0.15">
      <c r="A337" s="1">
        <v>43497</v>
      </c>
      <c r="B337" s="2">
        <v>3915</v>
      </c>
    </row>
    <row r="338" spans="1:2" x14ac:dyDescent="0.15">
      <c r="A338" s="1">
        <v>43525</v>
      </c>
      <c r="B338" s="2">
        <v>4445</v>
      </c>
    </row>
    <row r="339" spans="1:2" x14ac:dyDescent="0.15">
      <c r="A339" s="1">
        <v>43556</v>
      </c>
      <c r="B339" s="2">
        <v>4358</v>
      </c>
    </row>
    <row r="340" spans="1:2" x14ac:dyDescent="0.15">
      <c r="A340" s="1">
        <v>43586</v>
      </c>
      <c r="B340" s="2">
        <v>4863</v>
      </c>
    </row>
    <row r="341" spans="1:2" x14ac:dyDescent="0.15">
      <c r="A341" s="1">
        <v>43617</v>
      </c>
      <c r="B341" s="2">
        <v>4770</v>
      </c>
    </row>
    <row r="342" spans="1:2" x14ac:dyDescent="0.15">
      <c r="A342" s="1">
        <v>43647</v>
      </c>
      <c r="B342" s="2">
        <v>4994</v>
      </c>
    </row>
    <row r="343" spans="1:2" x14ac:dyDescent="0.15">
      <c r="A343" s="1">
        <v>43678</v>
      </c>
      <c r="B343" s="2">
        <v>5020</v>
      </c>
    </row>
    <row r="344" spans="1:2" x14ac:dyDescent="0.15">
      <c r="A344" s="1">
        <v>43709</v>
      </c>
      <c r="B344" s="2">
        <v>4457</v>
      </c>
    </row>
    <row r="345" spans="1:2" x14ac:dyDescent="0.15">
      <c r="A345" s="1">
        <v>43739</v>
      </c>
      <c r="B345" s="2">
        <v>4683</v>
      </c>
    </row>
    <row r="346" spans="1:2" x14ac:dyDescent="0.15">
      <c r="A346" s="1">
        <v>43770</v>
      </c>
      <c r="B346" s="2">
        <v>5060</v>
      </c>
    </row>
    <row r="347" spans="1:2" x14ac:dyDescent="0.15">
      <c r="A347" s="1">
        <v>43800</v>
      </c>
      <c r="B347" s="2">
        <v>6325</v>
      </c>
    </row>
    <row r="348" spans="1:2" x14ac:dyDescent="0.15">
      <c r="A348" s="1">
        <v>43831</v>
      </c>
      <c r="B348" s="2">
        <v>4178</v>
      </c>
    </row>
    <row r="349" spans="1:2" x14ac:dyDescent="0.15">
      <c r="A349" s="1">
        <v>43862</v>
      </c>
      <c r="B349" s="2">
        <v>4301</v>
      </c>
    </row>
    <row r="350" spans="1:2" x14ac:dyDescent="0.15">
      <c r="A350" s="1">
        <v>43891</v>
      </c>
      <c r="B350" s="2">
        <v>5223</v>
      </c>
    </row>
    <row r="351" spans="1:2" x14ac:dyDescent="0.15">
      <c r="A351" s="1">
        <v>43922</v>
      </c>
      <c r="B351" s="2">
        <v>4888</v>
      </c>
    </row>
    <row r="352" spans="1:2" x14ac:dyDescent="0.15">
      <c r="A352" s="1">
        <v>43952</v>
      </c>
      <c r="B352" s="2">
        <v>5893</v>
      </c>
    </row>
    <row r="353" spans="1:2" x14ac:dyDescent="0.15">
      <c r="A353" s="1">
        <v>43983</v>
      </c>
      <c r="B353" s="2">
        <v>5719</v>
      </c>
    </row>
    <row r="354" spans="1:2" x14ac:dyDescent="0.15">
      <c r="A354" s="1">
        <v>44013</v>
      </c>
      <c r="B354" s="2">
        <v>6056</v>
      </c>
    </row>
    <row r="355" spans="1:2" x14ac:dyDescent="0.15">
      <c r="A355" s="1">
        <v>44044</v>
      </c>
      <c r="B355" s="2">
        <v>5773</v>
      </c>
    </row>
    <row r="356" spans="1:2" x14ac:dyDescent="0.15">
      <c r="A356" s="1">
        <v>44075</v>
      </c>
      <c r="B356" s="2">
        <v>5539</v>
      </c>
    </row>
    <row r="357" spans="1:2" x14ac:dyDescent="0.15">
      <c r="A357" s="1">
        <v>44105</v>
      </c>
      <c r="B357" s="2">
        <v>5719</v>
      </c>
    </row>
    <row r="358" spans="1:2" x14ac:dyDescent="0.15">
      <c r="A358" s="1">
        <v>44136</v>
      </c>
      <c r="B358" s="2">
        <v>5759</v>
      </c>
    </row>
    <row r="359" spans="1:2" x14ac:dyDescent="0.15">
      <c r="A359" s="1">
        <v>44166</v>
      </c>
      <c r="B359" s="2">
        <v>7297</v>
      </c>
    </row>
    <row r="360" spans="1:2" x14ac:dyDescent="0.15">
      <c r="A360" s="1">
        <v>44197</v>
      </c>
      <c r="B360" s="2">
        <v>5052</v>
      </c>
    </row>
    <row r="361" spans="1:2" x14ac:dyDescent="0.15">
      <c r="A361" s="1">
        <v>44228</v>
      </c>
      <c r="B361" s="2">
        <v>4916</v>
      </c>
    </row>
    <row r="362" spans="1:2" x14ac:dyDescent="0.15">
      <c r="A362" s="1">
        <v>44256</v>
      </c>
      <c r="B362" s="2">
        <v>5659</v>
      </c>
    </row>
    <row r="363" spans="1:2" x14ac:dyDescent="0.15">
      <c r="A363" s="1">
        <v>44287</v>
      </c>
      <c r="B363" s="2">
        <v>5647</v>
      </c>
    </row>
    <row r="364" spans="1:2" x14ac:dyDescent="0.15">
      <c r="A364" s="1">
        <v>44317</v>
      </c>
      <c r="B364" s="2">
        <v>6030</v>
      </c>
    </row>
    <row r="365" spans="1:2" x14ac:dyDescent="0.15">
      <c r="A365" s="1">
        <v>44348</v>
      </c>
      <c r="B365" s="2">
        <v>5962</v>
      </c>
    </row>
    <row r="366" spans="1:2" x14ac:dyDescent="0.15">
      <c r="A366" s="1">
        <v>44378</v>
      </c>
      <c r="B366" s="2">
        <v>6129</v>
      </c>
    </row>
    <row r="367" spans="1:2" x14ac:dyDescent="0.15">
      <c r="A367" s="1">
        <v>44409</v>
      </c>
      <c r="B367" s="2">
        <v>5677</v>
      </c>
    </row>
    <row r="368" spans="1:2" x14ac:dyDescent="0.15">
      <c r="A368" s="1">
        <v>44440</v>
      </c>
      <c r="B368" s="2">
        <v>5543</v>
      </c>
    </row>
    <row r="369" spans="1:2" x14ac:dyDescent="0.15">
      <c r="A369" s="1">
        <v>44470</v>
      </c>
      <c r="B369" s="2">
        <v>5724</v>
      </c>
    </row>
    <row r="370" spans="1:2" x14ac:dyDescent="0.15">
      <c r="A370" s="1">
        <v>44501</v>
      </c>
      <c r="B370" s="2">
        <v>5980</v>
      </c>
    </row>
    <row r="371" spans="1:2" x14ac:dyDescent="0.15">
      <c r="A371" s="1">
        <v>44531</v>
      </c>
      <c r="B371" s="2">
        <v>7582</v>
      </c>
    </row>
    <row r="372" spans="1:2" x14ac:dyDescent="0.15">
      <c r="A372" s="1">
        <v>44562</v>
      </c>
      <c r="B372" s="2">
        <v>4889</v>
      </c>
    </row>
    <row r="373" spans="1:2" x14ac:dyDescent="0.15">
      <c r="A373" s="1">
        <v>44593</v>
      </c>
      <c r="B373" s="2">
        <v>5000</v>
      </c>
    </row>
    <row r="374" spans="1:2" x14ac:dyDescent="0.15">
      <c r="A374" s="1">
        <v>44621</v>
      </c>
      <c r="B374" s="2">
        <v>5531</v>
      </c>
    </row>
    <row r="375" spans="1:2" x14ac:dyDescent="0.15">
      <c r="A375" s="1">
        <v>44652</v>
      </c>
      <c r="B375" s="2">
        <v>5639</v>
      </c>
    </row>
    <row r="376" spans="1:2" x14ac:dyDescent="0.15">
      <c r="A376" s="1">
        <v>44682</v>
      </c>
      <c r="B376" s="2">
        <v>5830</v>
      </c>
    </row>
    <row r="377" spans="1:2" x14ac:dyDescent="0.15">
      <c r="A377" s="1">
        <v>44713</v>
      </c>
      <c r="B377" s="2">
        <v>5940</v>
      </c>
    </row>
    <row r="378" spans="1:2" x14ac:dyDescent="0.15">
      <c r="A378" s="1">
        <v>44743</v>
      </c>
      <c r="B378" s="2">
        <v>6118</v>
      </c>
    </row>
    <row r="379" spans="1:2" x14ac:dyDescent="0.15">
      <c r="A379" s="1">
        <v>44774</v>
      </c>
      <c r="B379" s="2">
        <v>5864</v>
      </c>
    </row>
    <row r="380" spans="1:2" x14ac:dyDescent="0.15">
      <c r="A380" s="1">
        <v>44805</v>
      </c>
      <c r="B380" s="2">
        <v>5728</v>
      </c>
    </row>
    <row r="381" spans="1:2" x14ac:dyDescent="0.15">
      <c r="A381" s="1">
        <v>44835</v>
      </c>
      <c r="B381" s="2">
        <v>5854</v>
      </c>
    </row>
    <row r="382" spans="1:2" x14ac:dyDescent="0.15">
      <c r="A382" s="1">
        <v>44866</v>
      </c>
      <c r="B382" s="2">
        <v>6138</v>
      </c>
    </row>
    <row r="383" spans="1:2" x14ac:dyDescent="0.15">
      <c r="A383" s="1">
        <v>44896</v>
      </c>
      <c r="B383" s="2">
        <v>7801</v>
      </c>
    </row>
    <row r="384" spans="1:2" x14ac:dyDescent="0.15">
      <c r="A384" s="1">
        <v>44927</v>
      </c>
      <c r="B384" s="2">
        <v>5093</v>
      </c>
    </row>
    <row r="385" spans="1:2" x14ac:dyDescent="0.15">
      <c r="A385" s="1">
        <v>44958</v>
      </c>
      <c r="B385" s="2">
        <v>5071</v>
      </c>
    </row>
    <row r="386" spans="1:2" x14ac:dyDescent="0.15">
      <c r="A386" s="1">
        <v>44986</v>
      </c>
      <c r="B386" s="2">
        <v>5645</v>
      </c>
    </row>
    <row r="387" spans="1:2" x14ac:dyDescent="0.15">
      <c r="A387" s="1">
        <v>45017</v>
      </c>
      <c r="B387" s="2">
        <v>5641</v>
      </c>
    </row>
    <row r="388" spans="1:2" x14ac:dyDescent="0.15">
      <c r="A388" s="1">
        <v>45047</v>
      </c>
      <c r="B388" s="2">
        <v>6185</v>
      </c>
    </row>
    <row r="389" spans="1:2" x14ac:dyDescent="0.15">
      <c r="A389" s="1">
        <v>45078</v>
      </c>
      <c r="B389" s="2">
        <v>6157</v>
      </c>
    </row>
    <row r="390" spans="1:2" x14ac:dyDescent="0.15">
      <c r="A390" s="1">
        <v>45108</v>
      </c>
      <c r="B390" s="2">
        <v>6209</v>
      </c>
    </row>
    <row r="391" spans="1:2" x14ac:dyDescent="0.15">
      <c r="A391" s="1">
        <v>45139</v>
      </c>
      <c r="B391" s="2">
        <v>5957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5"/>
  <sheetViews>
    <sheetView zoomScale="113" workbookViewId="0">
      <selection activeCell="H18" sqref="H18"/>
    </sheetView>
  </sheetViews>
  <sheetFormatPr baseColWidth="10" defaultRowHeight="13" x14ac:dyDescent="0.15"/>
  <cols>
    <col min="2" max="2" width="14.6640625" bestFit="1" customWidth="1"/>
    <col min="4" max="4" width="11.6640625" bestFit="1" customWidth="1"/>
    <col min="5" max="5" width="12.6640625" bestFit="1" customWidth="1"/>
    <col min="6" max="7" width="12.6640625" customWidth="1"/>
    <col min="9" max="9" width="13.6640625" bestFit="1" customWidth="1"/>
    <col min="10" max="10" width="11.1640625" bestFit="1" customWidth="1"/>
  </cols>
  <sheetData>
    <row r="2" spans="1:15" x14ac:dyDescent="0.15">
      <c r="N2" s="3" t="s">
        <v>21</v>
      </c>
      <c r="O2" s="3">
        <v>1.5801679454447468E-2</v>
      </c>
    </row>
    <row r="3" spans="1:15" s="9" customFormat="1" x14ac:dyDescent="0.15">
      <c r="A3" s="10" t="s">
        <v>10</v>
      </c>
      <c r="B3" s="9" t="s">
        <v>9</v>
      </c>
      <c r="C3" s="10" t="s">
        <v>11</v>
      </c>
      <c r="D3" s="10" t="s">
        <v>24</v>
      </c>
      <c r="E3" s="10" t="s">
        <v>12</v>
      </c>
      <c r="F3" s="10" t="s">
        <v>19</v>
      </c>
      <c r="G3" s="10" t="s">
        <v>20</v>
      </c>
      <c r="H3" s="10" t="s">
        <v>25</v>
      </c>
      <c r="I3" s="10" t="s">
        <v>15</v>
      </c>
      <c r="J3" s="10" t="s">
        <v>16</v>
      </c>
      <c r="N3" s="10" t="s">
        <v>22</v>
      </c>
      <c r="O3" s="3">
        <v>0.20918066488905604</v>
      </c>
    </row>
    <row r="4" spans="1:15" s="9" customFormat="1" x14ac:dyDescent="0.15">
      <c r="A4" s="9">
        <v>1</v>
      </c>
      <c r="B4" s="11">
        <v>33604</v>
      </c>
      <c r="C4" s="14">
        <v>1509</v>
      </c>
      <c r="D4" s="16">
        <f>LN(C4)</f>
        <v>7.3192024587678493</v>
      </c>
      <c r="E4" s="21">
        <f>AVERAGE($D$4:$D$15)</f>
        <v>7.4911063556071014</v>
      </c>
      <c r="F4" s="21">
        <v>0</v>
      </c>
      <c r="G4" s="17">
        <f>D4-E4</f>
        <v>-0.17190389683925211</v>
      </c>
      <c r="N4" s="10" t="s">
        <v>13</v>
      </c>
      <c r="O4" s="9">
        <v>0.28510330749708401</v>
      </c>
    </row>
    <row r="5" spans="1:15" s="9" customFormat="1" x14ac:dyDescent="0.15">
      <c r="A5" s="9">
        <v>2</v>
      </c>
      <c r="B5" s="11">
        <v>33635</v>
      </c>
      <c r="C5" s="14">
        <v>1541</v>
      </c>
      <c r="D5" s="16">
        <f t="shared" ref="D5:D68" si="0">LN(C5)</f>
        <v>7.3401868353201154</v>
      </c>
      <c r="E5" s="21">
        <f t="shared" ref="E5:E15" si="1">AVERAGE($D$4:$D$15)</f>
        <v>7.4911063556071014</v>
      </c>
      <c r="F5" s="21">
        <v>0</v>
      </c>
      <c r="G5" s="17">
        <f t="shared" ref="G5:G15" si="2">D5-E5</f>
        <v>-0.15091952028698596</v>
      </c>
      <c r="H5" s="17">
        <f>E4</f>
        <v>7.4911063556071014</v>
      </c>
      <c r="I5" s="17">
        <f>EXP(H5)</f>
        <v>1792.0336219488361</v>
      </c>
      <c r="J5" s="23">
        <f>ABS(D5-H5)/D5</f>
        <v>2.0560719185072917E-2</v>
      </c>
    </row>
    <row r="6" spans="1:15" s="9" customFormat="1" x14ac:dyDescent="0.15">
      <c r="A6" s="9">
        <v>3</v>
      </c>
      <c r="B6" s="11">
        <v>33664</v>
      </c>
      <c r="C6" s="14">
        <v>1597</v>
      </c>
      <c r="D6" s="16">
        <f t="shared" si="0"/>
        <v>7.3758821482150125</v>
      </c>
      <c r="E6" s="21">
        <f t="shared" si="1"/>
        <v>7.4911063556071014</v>
      </c>
      <c r="F6" s="21">
        <v>0</v>
      </c>
      <c r="G6" s="17">
        <f t="shared" si="2"/>
        <v>-0.11522420739208883</v>
      </c>
      <c r="H6" s="17">
        <f t="shared" ref="H6:H15" si="3">E5</f>
        <v>7.4911063556071014</v>
      </c>
      <c r="I6" s="17">
        <f t="shared" ref="I6:I69" si="4">EXP(H6)</f>
        <v>1792.0336219488361</v>
      </c>
      <c r="J6" s="23">
        <f t="shared" ref="J6:J69" si="5">ABS(D6-H6)/D6</f>
        <v>1.5621752771629284E-2</v>
      </c>
      <c r="N6" s="10" t="s">
        <v>26</v>
      </c>
      <c r="O6" s="13">
        <f>AVERAGE(J16:J371)</f>
        <v>2.8597183205859135E-3</v>
      </c>
    </row>
    <row r="7" spans="1:15" s="9" customFormat="1" x14ac:dyDescent="0.15">
      <c r="A7" s="9">
        <v>4</v>
      </c>
      <c r="B7" s="11">
        <v>33695</v>
      </c>
      <c r="C7" s="14">
        <v>1675</v>
      </c>
      <c r="D7" s="16">
        <f t="shared" si="0"/>
        <v>7.4235684442591667</v>
      </c>
      <c r="E7" s="21">
        <f t="shared" si="1"/>
        <v>7.4911063556071014</v>
      </c>
      <c r="F7" s="21">
        <v>0</v>
      </c>
      <c r="G7" s="17">
        <f t="shared" si="2"/>
        <v>-6.7537911347934632E-2</v>
      </c>
      <c r="H7" s="17">
        <f t="shared" si="3"/>
        <v>7.4911063556071014</v>
      </c>
      <c r="I7" s="17">
        <f t="shared" si="4"/>
        <v>1792.0336219488361</v>
      </c>
      <c r="J7" s="23">
        <f t="shared" si="5"/>
        <v>9.0977690655177305E-3</v>
      </c>
    </row>
    <row r="8" spans="1:15" s="9" customFormat="1" x14ac:dyDescent="0.15">
      <c r="A8" s="9">
        <v>5</v>
      </c>
      <c r="B8" s="11">
        <v>33725</v>
      </c>
      <c r="C8" s="14">
        <v>1822</v>
      </c>
      <c r="D8" s="16">
        <f t="shared" si="0"/>
        <v>7.5076900778199036</v>
      </c>
      <c r="E8" s="21">
        <f t="shared" si="1"/>
        <v>7.4911063556071014</v>
      </c>
      <c r="F8" s="21">
        <v>0</v>
      </c>
      <c r="G8" s="17">
        <f t="shared" si="2"/>
        <v>1.6583722212802243E-2</v>
      </c>
      <c r="H8" s="17">
        <f t="shared" si="3"/>
        <v>7.4911063556071014</v>
      </c>
      <c r="I8" s="17">
        <f t="shared" si="4"/>
        <v>1792.0336219488361</v>
      </c>
      <c r="J8" s="23">
        <f t="shared" si="5"/>
        <v>2.208898081954104E-3</v>
      </c>
      <c r="N8" s="10" t="s">
        <v>17</v>
      </c>
      <c r="O8" s="9">
        <f>SUMXMY2(C5:C371,H5:H371)/COUNT(H5:H371)</f>
        <v>11986311.251430932</v>
      </c>
    </row>
    <row r="9" spans="1:15" s="9" customFormat="1" x14ac:dyDescent="0.15">
      <c r="A9" s="9">
        <v>6</v>
      </c>
      <c r="B9" s="11">
        <v>33756</v>
      </c>
      <c r="C9" s="14">
        <v>1775</v>
      </c>
      <c r="D9" s="16">
        <f t="shared" si="0"/>
        <v>7.4815557019095165</v>
      </c>
      <c r="E9" s="21">
        <f t="shared" si="1"/>
        <v>7.4911063556071014</v>
      </c>
      <c r="F9" s="21">
        <v>0</v>
      </c>
      <c r="G9" s="17">
        <f t="shared" si="2"/>
        <v>-9.5506536975848988E-3</v>
      </c>
      <c r="H9" s="17">
        <f t="shared" si="3"/>
        <v>7.4911063556071014</v>
      </c>
      <c r="I9" s="17">
        <f t="shared" si="4"/>
        <v>1792.0336219488361</v>
      </c>
      <c r="J9" s="23">
        <f t="shared" si="5"/>
        <v>1.2765598597558108E-3</v>
      </c>
      <c r="N9" s="10" t="s">
        <v>18</v>
      </c>
      <c r="O9" s="9">
        <f>SQRT(O8)</f>
        <v>3462.1252506850374</v>
      </c>
    </row>
    <row r="10" spans="1:15" s="9" customFormat="1" x14ac:dyDescent="0.15">
      <c r="A10" s="9">
        <v>7</v>
      </c>
      <c r="B10" s="11">
        <v>33786</v>
      </c>
      <c r="C10" s="14">
        <v>1912</v>
      </c>
      <c r="D10" s="16">
        <f t="shared" si="0"/>
        <v>7.5559050936113463</v>
      </c>
      <c r="E10" s="21">
        <f t="shared" si="1"/>
        <v>7.4911063556071014</v>
      </c>
      <c r="F10" s="21">
        <v>0</v>
      </c>
      <c r="G10" s="17">
        <f t="shared" si="2"/>
        <v>6.479873800424496E-2</v>
      </c>
      <c r="H10" s="17">
        <f t="shared" si="3"/>
        <v>7.4911063556071014</v>
      </c>
      <c r="I10" s="17">
        <f t="shared" si="4"/>
        <v>1792.0336219488361</v>
      </c>
      <c r="J10" s="23">
        <f t="shared" si="5"/>
        <v>8.5759068174418255E-3</v>
      </c>
    </row>
    <row r="11" spans="1:15" s="9" customFormat="1" x14ac:dyDescent="0.15">
      <c r="A11" s="9">
        <v>8</v>
      </c>
      <c r="B11" s="11">
        <v>33817</v>
      </c>
      <c r="C11" s="14">
        <v>1862</v>
      </c>
      <c r="D11" s="16">
        <f t="shared" si="0"/>
        <v>7.5294064578370126</v>
      </c>
      <c r="E11" s="21">
        <f t="shared" si="1"/>
        <v>7.4911063556071014</v>
      </c>
      <c r="F11" s="21">
        <v>0</v>
      </c>
      <c r="G11" s="17">
        <f t="shared" si="2"/>
        <v>3.8300102229911204E-2</v>
      </c>
      <c r="H11" s="17">
        <f t="shared" si="3"/>
        <v>7.4911063556071014</v>
      </c>
      <c r="I11" s="17">
        <f t="shared" si="4"/>
        <v>1792.0336219488361</v>
      </c>
      <c r="J11" s="23">
        <f t="shared" si="5"/>
        <v>5.0867359126357684E-3</v>
      </c>
      <c r="N11" s="10" t="s">
        <v>23</v>
      </c>
      <c r="O11" s="13">
        <f>AVERAGE(J373:J384)</f>
        <v>1.3930801117455561E-2</v>
      </c>
    </row>
    <row r="12" spans="1:15" s="9" customFormat="1" x14ac:dyDescent="0.15">
      <c r="A12" s="9">
        <v>9</v>
      </c>
      <c r="B12" s="11">
        <v>33848</v>
      </c>
      <c r="C12" s="14">
        <v>1770</v>
      </c>
      <c r="D12" s="16">
        <f t="shared" si="0"/>
        <v>7.4787348255678747</v>
      </c>
      <c r="E12" s="21">
        <f t="shared" si="1"/>
        <v>7.4911063556071014</v>
      </c>
      <c r="F12" s="21">
        <v>0</v>
      </c>
      <c r="G12" s="17">
        <f t="shared" si="2"/>
        <v>-1.2371530039226641E-2</v>
      </c>
      <c r="H12" s="17">
        <f t="shared" si="3"/>
        <v>7.4911063556071014</v>
      </c>
      <c r="I12" s="17">
        <f t="shared" si="4"/>
        <v>1792.0336219488361</v>
      </c>
      <c r="J12" s="23">
        <f t="shared" si="5"/>
        <v>1.654227663873247E-3</v>
      </c>
    </row>
    <row r="13" spans="1:15" s="9" customFormat="1" x14ac:dyDescent="0.15">
      <c r="A13" s="9">
        <v>10</v>
      </c>
      <c r="B13" s="11">
        <v>33878</v>
      </c>
      <c r="C13" s="14">
        <v>1882</v>
      </c>
      <c r="D13" s="16">
        <f t="shared" si="0"/>
        <v>7.5400903201453247</v>
      </c>
      <c r="E13" s="21">
        <f t="shared" si="1"/>
        <v>7.4911063556071014</v>
      </c>
      <c r="F13" s="21">
        <v>0</v>
      </c>
      <c r="G13" s="17">
        <f t="shared" si="2"/>
        <v>4.898396453822329E-2</v>
      </c>
      <c r="H13" s="17">
        <f t="shared" si="3"/>
        <v>7.4911063556071014</v>
      </c>
      <c r="I13" s="17">
        <f t="shared" si="4"/>
        <v>1792.0336219488361</v>
      </c>
      <c r="J13" s="23">
        <f t="shared" si="5"/>
        <v>6.4964692010850067E-3</v>
      </c>
    </row>
    <row r="14" spans="1:15" s="9" customFormat="1" x14ac:dyDescent="0.15">
      <c r="A14" s="9">
        <v>11</v>
      </c>
      <c r="B14" s="11">
        <v>33909</v>
      </c>
      <c r="C14" s="14">
        <v>1831</v>
      </c>
      <c r="D14" s="16">
        <f t="shared" si="0"/>
        <v>7.5126175446745105</v>
      </c>
      <c r="E14" s="21">
        <f t="shared" si="1"/>
        <v>7.4911063556071014</v>
      </c>
      <c r="F14" s="21">
        <v>0</v>
      </c>
      <c r="G14" s="17">
        <f t="shared" si="2"/>
        <v>2.151118906740912E-2</v>
      </c>
      <c r="H14" s="17">
        <f t="shared" si="3"/>
        <v>7.4911063556071014</v>
      </c>
      <c r="I14" s="17">
        <f t="shared" si="4"/>
        <v>1792.0336219488361</v>
      </c>
      <c r="J14" s="23">
        <f t="shared" si="5"/>
        <v>2.863341430532134E-3</v>
      </c>
    </row>
    <row r="15" spans="1:15" s="9" customFormat="1" x14ac:dyDescent="0.15">
      <c r="A15" s="9">
        <v>12</v>
      </c>
      <c r="B15" s="11">
        <v>33939</v>
      </c>
      <c r="C15" s="14">
        <v>2511</v>
      </c>
      <c r="D15" s="16">
        <f t="shared" si="0"/>
        <v>7.8284363591575854</v>
      </c>
      <c r="E15" s="21">
        <f t="shared" si="1"/>
        <v>7.4911063556071014</v>
      </c>
      <c r="F15" s="21">
        <v>0</v>
      </c>
      <c r="G15" s="17">
        <f t="shared" si="2"/>
        <v>0.33733000355048404</v>
      </c>
      <c r="H15" s="17">
        <f t="shared" si="3"/>
        <v>7.4911063556071014</v>
      </c>
      <c r="I15" s="17">
        <f t="shared" si="4"/>
        <v>1792.0336219488361</v>
      </c>
      <c r="J15" s="23">
        <f t="shared" si="5"/>
        <v>4.3090342448256672E-2</v>
      </c>
    </row>
    <row r="16" spans="1:15" x14ac:dyDescent="0.15">
      <c r="A16">
        <v>13</v>
      </c>
      <c r="B16" s="1">
        <v>33970</v>
      </c>
      <c r="C16" s="7">
        <v>1614</v>
      </c>
      <c r="D16" s="20">
        <f t="shared" si="0"/>
        <v>7.3864708488298945</v>
      </c>
      <c r="E16" s="22">
        <f>$O$4*(D16-G4)+(1-$O$4)*(E15+F15)</f>
        <v>7.5102847961037948</v>
      </c>
      <c r="F16" s="22">
        <f>$O$2*(E16-E15)+(1-$O$2)*F15</f>
        <v>3.030515691649447E-4</v>
      </c>
      <c r="G16" s="18">
        <f>$O$3*(D16-E15-F15)+(1-$O$3)*G4</f>
        <v>-0.15783265028005714</v>
      </c>
      <c r="H16" s="18">
        <f>E15+1*F15+G4</f>
        <v>7.3192024587678493</v>
      </c>
      <c r="I16" s="17">
        <f t="shared" si="4"/>
        <v>1509.0000000000005</v>
      </c>
      <c r="J16" s="23">
        <f t="shared" si="5"/>
        <v>9.1069729291223464E-3</v>
      </c>
    </row>
    <row r="17" spans="1:10" x14ac:dyDescent="0.15">
      <c r="A17">
        <v>14</v>
      </c>
      <c r="B17" s="1">
        <v>34001</v>
      </c>
      <c r="C17" s="7">
        <v>1529</v>
      </c>
      <c r="D17" s="20">
        <f t="shared" si="0"/>
        <v>7.3323692059290622</v>
      </c>
      <c r="E17" s="22">
        <f t="shared" ref="E17:E80" si="6">$O$4*(D17-G5)+(1-$O$4)*(E16+F16)</f>
        <v>7.5028047778538296</v>
      </c>
      <c r="F17" s="22">
        <f t="shared" ref="F17:F80" si="7">$O$2*(E17-E16)+(1-$O$2)*F16</f>
        <v>1.8006599471146498E-4</v>
      </c>
      <c r="G17" s="18">
        <f>$O$3*(D17-E16-F16)+(1-$O$3)*G5</f>
        <v>-0.15662996866422985</v>
      </c>
      <c r="H17" s="18">
        <f t="shared" ref="H17:H80" si="8">E16+1*F16+G5</f>
        <v>7.3596683273859735</v>
      </c>
      <c r="I17" s="17">
        <f t="shared" si="4"/>
        <v>1571.315314262798</v>
      </c>
      <c r="J17" s="23">
        <f t="shared" si="5"/>
        <v>3.7230969540973068E-3</v>
      </c>
    </row>
    <row r="18" spans="1:10" x14ac:dyDescent="0.15">
      <c r="A18">
        <v>15</v>
      </c>
      <c r="B18" s="1">
        <v>34029</v>
      </c>
      <c r="C18" s="7">
        <v>1678</v>
      </c>
      <c r="D18" s="20">
        <f t="shared" si="0"/>
        <v>7.4253578870271513</v>
      </c>
      <c r="E18" s="22">
        <f t="shared" si="6"/>
        <v>7.5137039443390439</v>
      </c>
      <c r="F18" s="22">
        <f t="shared" si="7"/>
        <v>3.4944578470240103E-4</v>
      </c>
      <c r="G18" s="18">
        <f>$O$3*(D18-E17-F17)+(1-$O$3)*G6</f>
        <v>-0.10735958951970956</v>
      </c>
      <c r="H18" s="18">
        <f t="shared" si="8"/>
        <v>7.3877606364564521</v>
      </c>
      <c r="I18" s="17">
        <f t="shared" si="4"/>
        <v>1616.0830602931871</v>
      </c>
      <c r="J18" s="23">
        <f t="shared" si="5"/>
        <v>5.0633587151920805E-3</v>
      </c>
    </row>
    <row r="19" spans="1:10" x14ac:dyDescent="0.15">
      <c r="A19">
        <v>16</v>
      </c>
      <c r="B19" s="1">
        <v>34060</v>
      </c>
      <c r="C19" s="7">
        <v>1713</v>
      </c>
      <c r="D19" s="20">
        <f t="shared" si="0"/>
        <v>7.4460014983241196</v>
      </c>
      <c r="E19" s="22">
        <f t="shared" si="6"/>
        <v>7.5139068525969801</v>
      </c>
      <c r="F19" s="22">
        <f t="shared" si="7"/>
        <v>3.471302456763945E-4</v>
      </c>
      <c r="G19" s="18">
        <f>$O$3*(D19-E18-F18)+(1-$O$3)*G7</f>
        <v>-6.7645426120559543E-2</v>
      </c>
      <c r="H19" s="18">
        <f t="shared" si="8"/>
        <v>7.4465154787758117</v>
      </c>
      <c r="I19" s="17">
        <f t="shared" si="4"/>
        <v>1713.880674819181</v>
      </c>
      <c r="J19" s="23">
        <f t="shared" si="5"/>
        <v>6.9027712633112448E-5</v>
      </c>
    </row>
    <row r="20" spans="1:10" x14ac:dyDescent="0.15">
      <c r="A20">
        <v>17</v>
      </c>
      <c r="B20" s="1">
        <v>34090</v>
      </c>
      <c r="C20" s="7">
        <v>1796</v>
      </c>
      <c r="D20" s="20">
        <f t="shared" si="0"/>
        <v>7.4933172488621453</v>
      </c>
      <c r="E20" s="22">
        <f t="shared" si="6"/>
        <v>7.5035567766831441</v>
      </c>
      <c r="F20" s="22">
        <f t="shared" si="7"/>
        <v>1.7809642288563914E-4</v>
      </c>
      <c r="G20" s="18">
        <f>$O$3*(D20-E19-F19)+(1-$O$3)*G8</f>
        <v>8.7351682393442473E-3</v>
      </c>
      <c r="H20" s="18">
        <f t="shared" si="8"/>
        <v>7.5308377050554585</v>
      </c>
      <c r="I20" s="17">
        <f t="shared" si="4"/>
        <v>1864.6668903551945</v>
      </c>
      <c r="J20" s="23">
        <f t="shared" si="5"/>
        <v>5.007189065565131E-3</v>
      </c>
    </row>
    <row r="21" spans="1:10" x14ac:dyDescent="0.15">
      <c r="A21">
        <v>18</v>
      </c>
      <c r="B21" s="1">
        <v>34121</v>
      </c>
      <c r="C21" s="7">
        <v>1792</v>
      </c>
      <c r="D21" s="20">
        <f t="shared" si="0"/>
        <v>7.4910875935348757</v>
      </c>
      <c r="E21" s="22">
        <f t="shared" si="6"/>
        <v>7.5028520148273934</v>
      </c>
      <c r="F21" s="22">
        <f t="shared" si="7"/>
        <v>1.6414577936292173E-4</v>
      </c>
      <c r="G21" s="18">
        <f>$O$3*(D21-E20-F20)+(1-$O$3)*G9</f>
        <v>-1.0198407956730743E-2</v>
      </c>
      <c r="H21" s="18">
        <f t="shared" si="8"/>
        <v>7.4941842194084449</v>
      </c>
      <c r="I21" s="17">
        <f t="shared" si="4"/>
        <v>1797.5577542671165</v>
      </c>
      <c r="J21" s="23">
        <f t="shared" si="5"/>
        <v>4.1337467155526251E-4</v>
      </c>
    </row>
    <row r="22" spans="1:10" x14ac:dyDescent="0.15">
      <c r="A22">
        <v>19</v>
      </c>
      <c r="B22" s="1">
        <v>34151</v>
      </c>
      <c r="C22" s="7">
        <v>1950</v>
      </c>
      <c r="D22" s="20">
        <f t="shared" si="0"/>
        <v>7.5755846515577927</v>
      </c>
      <c r="E22" s="22">
        <f t="shared" si="6"/>
        <v>7.5052313428703217</v>
      </c>
      <c r="F22" s="22">
        <f t="shared" si="7"/>
        <v>1.9914937942495898E-4</v>
      </c>
      <c r="G22" s="18">
        <f>$O$3*(D22-E21-F21)+(1-$O$3)*G10</f>
        <v>6.6424020091678498E-2</v>
      </c>
      <c r="H22" s="18">
        <f t="shared" si="8"/>
        <v>7.567814898611001</v>
      </c>
      <c r="I22" s="17">
        <f t="shared" si="4"/>
        <v>1934.9076894416155</v>
      </c>
      <c r="J22" s="23">
        <f t="shared" si="5"/>
        <v>1.0256308000193752E-3</v>
      </c>
    </row>
    <row r="23" spans="1:10" x14ac:dyDescent="0.15">
      <c r="A23">
        <v>20</v>
      </c>
      <c r="B23" s="1">
        <v>34182</v>
      </c>
      <c r="C23" s="7">
        <v>1777</v>
      </c>
      <c r="D23" s="20">
        <f t="shared" si="0"/>
        <v>7.482681828154651</v>
      </c>
      <c r="E23" s="22">
        <f t="shared" si="6"/>
        <v>7.4880252870518698</v>
      </c>
      <c r="F23" s="22">
        <f t="shared" si="7"/>
        <v>-7.5882093950774314E-5</v>
      </c>
      <c r="G23" s="18">
        <f>$O$3*(D23-E22-F22)+(1-$O$3)*G11</f>
        <v>2.5529880699389655E-2</v>
      </c>
      <c r="H23" s="18">
        <f t="shared" si="8"/>
        <v>7.5437305944796575</v>
      </c>
      <c r="I23" s="17">
        <f t="shared" si="4"/>
        <v>1888.8634811950942</v>
      </c>
      <c r="J23" s="23">
        <f t="shared" si="5"/>
        <v>8.1586746205487334E-3</v>
      </c>
    </row>
    <row r="24" spans="1:10" x14ac:dyDescent="0.15">
      <c r="A24">
        <v>21</v>
      </c>
      <c r="B24" s="1">
        <v>34213</v>
      </c>
      <c r="C24" s="7">
        <v>1707</v>
      </c>
      <c r="D24" s="20">
        <f t="shared" si="0"/>
        <v>7.4424927227944409</v>
      </c>
      <c r="E24" s="22">
        <f t="shared" si="6"/>
        <v>7.4785167186582502</v>
      </c>
      <c r="F24" s="22">
        <f t="shared" si="7"/>
        <v>-2.2493437925249894E-4</v>
      </c>
      <c r="G24" s="18">
        <f>$O$3*(D24-E23-F23)+(1-$O$3)*G12</f>
        <v>-1.9292304158533134E-2</v>
      </c>
      <c r="H24" s="18">
        <f t="shared" si="8"/>
        <v>7.4755778749186925</v>
      </c>
      <c r="I24" s="17">
        <f t="shared" si="4"/>
        <v>1764.4210082852139</v>
      </c>
      <c r="J24" s="23">
        <f t="shared" si="5"/>
        <v>4.4454396338098334E-3</v>
      </c>
    </row>
    <row r="25" spans="1:10" x14ac:dyDescent="0.15">
      <c r="A25">
        <v>22</v>
      </c>
      <c r="B25" s="1">
        <v>34243</v>
      </c>
      <c r="C25" s="7">
        <v>1757</v>
      </c>
      <c r="D25" s="20">
        <f t="shared" si="0"/>
        <v>7.4713630881870969</v>
      </c>
      <c r="E25" s="22">
        <f t="shared" si="6"/>
        <v>7.462350899802388</v>
      </c>
      <c r="F25" s="22">
        <f t="shared" si="7"/>
        <v>-4.7682712597226325E-4</v>
      </c>
      <c r="G25" s="18">
        <f>$O$3*(D25-E24-F24)+(1-$O$3)*G13</f>
        <v>3.7288117011897791E-2</v>
      </c>
      <c r="H25" s="18">
        <f t="shared" si="8"/>
        <v>7.5272757488172211</v>
      </c>
      <c r="I25" s="17">
        <f t="shared" si="4"/>
        <v>1858.0368434711979</v>
      </c>
      <c r="J25" s="23">
        <f t="shared" si="5"/>
        <v>7.4835956933383563E-3</v>
      </c>
    </row>
    <row r="26" spans="1:10" x14ac:dyDescent="0.15">
      <c r="A26">
        <v>23</v>
      </c>
      <c r="B26" s="1">
        <v>34274</v>
      </c>
      <c r="C26" s="7">
        <v>1782</v>
      </c>
      <c r="D26" s="20">
        <f t="shared" si="0"/>
        <v>7.4854916080307543</v>
      </c>
      <c r="E26" s="22">
        <f t="shared" si="6"/>
        <v>7.4624745989695533</v>
      </c>
      <c r="F26" s="22">
        <f t="shared" si="7"/>
        <v>-4.6733780198413488E-4</v>
      </c>
      <c r="G26" s="18">
        <f>$O$3*(D26-E25-F25)+(1-$O$3)*G14</f>
        <v>2.1951795984195624E-2</v>
      </c>
      <c r="H26" s="18">
        <f t="shared" si="8"/>
        <v>7.483385261743825</v>
      </c>
      <c r="I26" s="17">
        <f t="shared" si="4"/>
        <v>1778.2504412375838</v>
      </c>
      <c r="J26" s="23">
        <f t="shared" si="5"/>
        <v>2.8139050809562283E-4</v>
      </c>
    </row>
    <row r="27" spans="1:10" x14ac:dyDescent="0.15">
      <c r="A27">
        <v>24</v>
      </c>
      <c r="B27" s="1">
        <v>34304</v>
      </c>
      <c r="C27" s="7">
        <v>2443</v>
      </c>
      <c r="D27" s="20">
        <f t="shared" si="0"/>
        <v>7.8009820712577405</v>
      </c>
      <c r="E27" s="22">
        <f t="shared" si="6"/>
        <v>7.462476200952227</v>
      </c>
      <c r="F27" s="22">
        <f t="shared" si="7"/>
        <v>-4.5992776582353529E-4</v>
      </c>
      <c r="G27" s="18">
        <f>$O$3*(D27-E26-F26)+(1-$O$3)*G15</f>
        <v>0.33767406527606969</v>
      </c>
      <c r="H27" s="18">
        <f t="shared" si="8"/>
        <v>7.7993372647180532</v>
      </c>
      <c r="I27" s="17">
        <f t="shared" si="4"/>
        <v>2438.9850404445797</v>
      </c>
      <c r="J27" s="23">
        <f t="shared" si="5"/>
        <v>2.1084608638538357E-4</v>
      </c>
    </row>
    <row r="28" spans="1:10" x14ac:dyDescent="0.15">
      <c r="A28">
        <v>25</v>
      </c>
      <c r="B28" s="1">
        <v>34335</v>
      </c>
      <c r="C28" s="7">
        <v>1548</v>
      </c>
      <c r="D28" s="20">
        <f t="shared" si="0"/>
        <v>7.3447190541496727</v>
      </c>
      <c r="E28" s="22">
        <f t="shared" si="6"/>
        <v>7.4735730587046962</v>
      </c>
      <c r="F28" s="22">
        <f t="shared" si="7"/>
        <v>-2.7731114553967181E-4</v>
      </c>
      <c r="G28" s="18">
        <f>$O$3*(D28-E27-F27)+(1-$O$3)*G16</f>
        <v>-0.14935342182101349</v>
      </c>
      <c r="H28" s="18">
        <f t="shared" si="8"/>
        <v>7.3041836229063462</v>
      </c>
      <c r="I28" s="17">
        <f t="shared" si="4"/>
        <v>1486.5059169777462</v>
      </c>
      <c r="J28" s="23">
        <f t="shared" si="5"/>
        <v>5.5189900314055705E-3</v>
      </c>
    </row>
    <row r="29" spans="1:10" x14ac:dyDescent="0.15">
      <c r="A29">
        <v>26</v>
      </c>
      <c r="B29" s="1">
        <v>34366</v>
      </c>
      <c r="C29" s="7">
        <v>1505</v>
      </c>
      <c r="D29" s="20">
        <f t="shared" si="0"/>
        <v>7.3165481771829759</v>
      </c>
      <c r="E29" s="22">
        <f t="shared" si="6"/>
        <v>7.4732622189221116</v>
      </c>
      <c r="F29" s="22">
        <f t="shared" si="7"/>
        <v>-2.7784095431480053E-4</v>
      </c>
      <c r="G29" s="18">
        <f>$O$3*(D29-E28-F28)+(1-$O$3)*G17</f>
        <v>-0.15665456866852781</v>
      </c>
      <c r="H29" s="18">
        <f t="shared" si="8"/>
        <v>7.3166657788949259</v>
      </c>
      <c r="I29" s="17">
        <f t="shared" si="4"/>
        <v>1505.1770009840898</v>
      </c>
      <c r="J29" s="23">
        <f t="shared" si="5"/>
        <v>1.6073387217856778E-5</v>
      </c>
    </row>
    <row r="30" spans="1:10" x14ac:dyDescent="0.15">
      <c r="A30">
        <v>27</v>
      </c>
      <c r="B30" s="1">
        <v>34394</v>
      </c>
      <c r="C30" s="7">
        <v>1714</v>
      </c>
      <c r="D30" s="20">
        <f t="shared" si="0"/>
        <v>7.4465850991577254</v>
      </c>
      <c r="E30" s="22">
        <f t="shared" si="6"/>
        <v>7.4960664303271063</v>
      </c>
      <c r="F30" s="22">
        <f t="shared" si="7"/>
        <v>8.6894238217780583E-5</v>
      </c>
      <c r="G30" s="18">
        <f>$O$3*(D30-E29-F29)+(1-$O$3)*G18</f>
        <v>-9.0424257895842894E-2</v>
      </c>
      <c r="H30" s="18">
        <f t="shared" si="8"/>
        <v>7.3656247884480877</v>
      </c>
      <c r="I30" s="17">
        <f t="shared" si="4"/>
        <v>1580.7027228604263</v>
      </c>
      <c r="J30" s="23">
        <f t="shared" si="5"/>
        <v>1.0872139327165554E-2</v>
      </c>
    </row>
    <row r="31" spans="1:10" x14ac:dyDescent="0.15">
      <c r="A31">
        <v>28</v>
      </c>
      <c r="B31" s="1">
        <v>34425</v>
      </c>
      <c r="C31" s="7">
        <v>1757</v>
      </c>
      <c r="D31" s="20">
        <f t="shared" si="0"/>
        <v>7.4713630881870969</v>
      </c>
      <c r="E31" s="22">
        <f t="shared" si="6"/>
        <v>7.5083714809042785</v>
      </c>
      <c r="F31" s="22">
        <f t="shared" si="7"/>
        <v>2.7996162821026437E-4</v>
      </c>
      <c r="G31" s="18">
        <f>$O$3*(D31-E30-F30)+(1-$O$3)*G19</f>
        <v>-5.8680949036311797E-2</v>
      </c>
      <c r="H31" s="18">
        <f t="shared" si="8"/>
        <v>7.4285078984447646</v>
      </c>
      <c r="I31" s="17">
        <f t="shared" si="4"/>
        <v>1683.2940529448144</v>
      </c>
      <c r="J31" s="23">
        <f t="shared" si="5"/>
        <v>5.7359265285996238E-3</v>
      </c>
    </row>
    <row r="32" spans="1:10" x14ac:dyDescent="0.15">
      <c r="A32">
        <v>29</v>
      </c>
      <c r="B32" s="1">
        <v>34455</v>
      </c>
      <c r="C32" s="7">
        <v>1830</v>
      </c>
      <c r="D32" s="20">
        <f t="shared" si="0"/>
        <v>7.5120712458354664</v>
      </c>
      <c r="E32" s="22">
        <f t="shared" si="6"/>
        <v>7.5071360144085766</v>
      </c>
      <c r="F32" s="22">
        <f t="shared" si="7"/>
        <v>2.5601531875994895E-4</v>
      </c>
      <c r="G32" s="18">
        <f>$O$3*(D32-E31-F31)+(1-$O$3)*G20</f>
        <v>7.6232966678270921E-3</v>
      </c>
      <c r="H32" s="18">
        <f t="shared" si="8"/>
        <v>7.5173866107718323</v>
      </c>
      <c r="I32" s="17">
        <f t="shared" si="4"/>
        <v>1839.7530152885579</v>
      </c>
      <c r="J32" s="23">
        <f t="shared" si="5"/>
        <v>7.0757648089569167E-4</v>
      </c>
    </row>
    <row r="33" spans="1:10" x14ac:dyDescent="0.15">
      <c r="A33">
        <v>30</v>
      </c>
      <c r="B33" s="1">
        <v>34486</v>
      </c>
      <c r="C33" s="7">
        <v>1857</v>
      </c>
      <c r="D33" s="20">
        <f t="shared" si="0"/>
        <v>7.5267175613527062</v>
      </c>
      <c r="E33" s="22">
        <f t="shared" si="6"/>
        <v>7.5158094025525379</v>
      </c>
      <c r="F33" s="22">
        <f t="shared" si="7"/>
        <v>3.8902394599235829E-4</v>
      </c>
      <c r="G33" s="18">
        <f>$O$3*(D33-E32-F32)+(1-$O$3)*G21</f>
        <v>-4.0225706448026605E-3</v>
      </c>
      <c r="H33" s="18">
        <f t="shared" si="8"/>
        <v>7.4971936217706059</v>
      </c>
      <c r="I33" s="17">
        <f t="shared" si="4"/>
        <v>1802.9754767835973</v>
      </c>
      <c r="J33" s="23">
        <f t="shared" si="5"/>
        <v>3.9225518084664585E-3</v>
      </c>
    </row>
    <row r="34" spans="1:10" x14ac:dyDescent="0.15">
      <c r="A34">
        <v>31</v>
      </c>
      <c r="B34" s="1">
        <v>34516</v>
      </c>
      <c r="C34" s="7">
        <v>1981</v>
      </c>
      <c r="D34" s="20">
        <f t="shared" si="0"/>
        <v>7.5913570466985512</v>
      </c>
      <c r="E34" s="22">
        <f t="shared" si="6"/>
        <v>7.5186886898790828</v>
      </c>
      <c r="F34" s="22">
        <f t="shared" si="7"/>
        <v>4.2837428968899759E-4</v>
      </c>
      <c r="G34" s="18">
        <f>$O$3*(D34-E33-F33)+(1-$O$3)*G22</f>
        <v>6.8251129549881578E-2</v>
      </c>
      <c r="H34" s="18">
        <f t="shared" si="8"/>
        <v>7.5826224465902081</v>
      </c>
      <c r="I34" s="17">
        <f t="shared" si="4"/>
        <v>1963.7721060981899</v>
      </c>
      <c r="J34" s="23">
        <f t="shared" si="5"/>
        <v>1.1505979832870169E-3</v>
      </c>
    </row>
    <row r="35" spans="1:10" x14ac:dyDescent="0.15">
      <c r="A35">
        <v>32</v>
      </c>
      <c r="B35" s="1">
        <v>34547</v>
      </c>
      <c r="C35" s="7">
        <v>1858</v>
      </c>
      <c r="D35" s="20">
        <f t="shared" si="0"/>
        <v>7.5272559193737836</v>
      </c>
      <c r="E35" s="22">
        <f t="shared" si="6"/>
        <v>7.5141588252795586</v>
      </c>
      <c r="F35" s="22">
        <f t="shared" si="7"/>
        <v>3.5002578810307489E-4</v>
      </c>
      <c r="G35" s="18">
        <f>$O$3*(D35-E34-F34)+(1-$O$3)*G23</f>
        <v>2.1892014423373168E-2</v>
      </c>
      <c r="H35" s="18">
        <f t="shared" si="8"/>
        <v>7.5446469448681617</v>
      </c>
      <c r="I35" s="17">
        <f t="shared" si="4"/>
        <v>1890.595135259684</v>
      </c>
      <c r="J35" s="23">
        <f t="shared" si="5"/>
        <v>2.3104070966441796E-3</v>
      </c>
    </row>
    <row r="36" spans="1:10" x14ac:dyDescent="0.15">
      <c r="A36">
        <v>33</v>
      </c>
      <c r="B36" s="1">
        <v>34578</v>
      </c>
      <c r="C36" s="7">
        <v>1823</v>
      </c>
      <c r="D36" s="20">
        <f t="shared" si="0"/>
        <v>7.508238774678663</v>
      </c>
      <c r="E36" s="22">
        <f t="shared" si="6"/>
        <v>7.5182215312757368</v>
      </c>
      <c r="F36" s="22">
        <f t="shared" si="7"/>
        <v>4.0869237066794929E-4</v>
      </c>
      <c r="G36" s="18">
        <f>$O$3*(D36-E35-F35)+(1-$O$3)*G24</f>
        <v>-1.656830589536519E-2</v>
      </c>
      <c r="H36" s="18">
        <f t="shared" si="8"/>
        <v>7.4952165469091288</v>
      </c>
      <c r="I36" s="17">
        <f t="shared" si="4"/>
        <v>1799.4143807293078</v>
      </c>
      <c r="J36" s="23">
        <f t="shared" si="5"/>
        <v>1.7343918008376786E-3</v>
      </c>
    </row>
    <row r="37" spans="1:10" x14ac:dyDescent="0.15">
      <c r="A37">
        <v>34</v>
      </c>
      <c r="B37" s="1">
        <v>34608</v>
      </c>
      <c r="C37" s="7">
        <v>1806</v>
      </c>
      <c r="D37" s="20">
        <f t="shared" si="0"/>
        <v>7.4988697339769308</v>
      </c>
      <c r="E37" s="22">
        <f t="shared" si="6"/>
        <v>7.5023654771934449</v>
      </c>
      <c r="F37" s="22">
        <f t="shared" si="7"/>
        <v>1.5168206081041713E-4</v>
      </c>
      <c r="G37" s="18">
        <f>$O$3*(D37-E36-F36)+(1-$O$3)*G25</f>
        <v>2.5354651535294207E-2</v>
      </c>
      <c r="H37" s="18">
        <f t="shared" si="8"/>
        <v>7.5559183406583026</v>
      </c>
      <c r="I37" s="17">
        <f t="shared" si="4"/>
        <v>1912.0253285215435</v>
      </c>
      <c r="J37" s="23">
        <f t="shared" si="5"/>
        <v>7.6076273765482236E-3</v>
      </c>
    </row>
    <row r="38" spans="1:10" x14ac:dyDescent="0.15">
      <c r="A38">
        <v>35</v>
      </c>
      <c r="B38" s="1">
        <v>34639</v>
      </c>
      <c r="C38" s="7">
        <v>1845</v>
      </c>
      <c r="D38" s="20">
        <f t="shared" si="0"/>
        <v>7.5202345564746276</v>
      </c>
      <c r="E38" s="22">
        <f t="shared" si="6"/>
        <v>7.5013099181614269</v>
      </c>
      <c r="F38" s="22">
        <f t="shared" si="7"/>
        <v>1.3260562403730501E-4</v>
      </c>
      <c r="G38" s="18">
        <f>$O$3*(D38-E37-F37)+(1-$O$3)*G26</f>
        <v>2.106604163537365E-2</v>
      </c>
      <c r="H38" s="18">
        <f t="shared" si="8"/>
        <v>7.5244689552384507</v>
      </c>
      <c r="I38" s="17">
        <f t="shared" si="4"/>
        <v>1852.829029638006</v>
      </c>
      <c r="J38" s="23">
        <f t="shared" si="5"/>
        <v>5.6306737935155125E-4</v>
      </c>
    </row>
    <row r="39" spans="1:10" x14ac:dyDescent="0.15">
      <c r="A39">
        <v>36</v>
      </c>
      <c r="B39" s="1">
        <v>34669</v>
      </c>
      <c r="C39" s="7">
        <v>2577</v>
      </c>
      <c r="D39" s="20">
        <f t="shared" si="0"/>
        <v>7.8543812106523649</v>
      </c>
      <c r="E39" s="22">
        <f t="shared" si="6"/>
        <v>7.5057945178887016</v>
      </c>
      <c r="F39" s="22">
        <f t="shared" si="7"/>
        <v>2.0137443984430728E-4</v>
      </c>
      <c r="G39" s="18">
        <f>$O$3*(D39-E38-F38)+(1-$O$3)*G27</f>
        <v>0.34086712896971955</v>
      </c>
      <c r="H39" s="18">
        <f t="shared" si="8"/>
        <v>7.8391165890615335</v>
      </c>
      <c r="I39" s="17">
        <f t="shared" si="4"/>
        <v>2537.9617800056972</v>
      </c>
      <c r="J39" s="23">
        <f t="shared" si="5"/>
        <v>1.943453109982623E-3</v>
      </c>
    </row>
    <row r="40" spans="1:10" x14ac:dyDescent="0.15">
      <c r="A40">
        <v>37</v>
      </c>
      <c r="B40" s="1">
        <v>34700</v>
      </c>
      <c r="C40" s="7">
        <v>1555</v>
      </c>
      <c r="D40" s="20">
        <f t="shared" si="0"/>
        <v>7.3492308246133344</v>
      </c>
      <c r="E40" s="22">
        <f t="shared" si="6"/>
        <v>7.5038828075701121</v>
      </c>
      <c r="F40" s="22">
        <f t="shared" si="7"/>
        <v>1.6798415183145771E-4</v>
      </c>
      <c r="G40" s="18">
        <f>$O$3*(D40-E39-F39)+(1-$O$3)*G28</f>
        <v>-0.15090379483708405</v>
      </c>
      <c r="H40" s="18">
        <f t="shared" si="8"/>
        <v>7.3566424705075324</v>
      </c>
      <c r="I40" s="17">
        <f t="shared" si="4"/>
        <v>1566.5679250932048</v>
      </c>
      <c r="J40" s="23">
        <f t="shared" si="5"/>
        <v>1.0084927349642619E-3</v>
      </c>
    </row>
    <row r="41" spans="1:10" x14ac:dyDescent="0.15">
      <c r="A41">
        <v>38</v>
      </c>
      <c r="B41" s="1">
        <v>34731</v>
      </c>
      <c r="C41" s="7">
        <v>1501</v>
      </c>
      <c r="D41" s="20">
        <f t="shared" si="0"/>
        <v>7.3138868316334618</v>
      </c>
      <c r="E41" s="22">
        <f t="shared" si="6"/>
        <v>7.4944971533959004</v>
      </c>
      <c r="F41" s="22">
        <f t="shared" si="7"/>
        <v>1.7020621379600196E-5</v>
      </c>
      <c r="G41" s="18">
        <f>$O$3*(D41-E40-F40)+(1-$O$3)*G29</f>
        <v>-0.1636640854457814</v>
      </c>
      <c r="H41" s="18">
        <f t="shared" si="8"/>
        <v>7.3473962230534156</v>
      </c>
      <c r="I41" s="17">
        <f t="shared" si="4"/>
        <v>1552.1498098553907</v>
      </c>
      <c r="J41" s="23">
        <f t="shared" si="5"/>
        <v>4.5816119652031728E-3</v>
      </c>
    </row>
    <row r="42" spans="1:10" x14ac:dyDescent="0.15">
      <c r="A42">
        <v>39</v>
      </c>
      <c r="B42" s="1">
        <v>34759</v>
      </c>
      <c r="C42" s="7">
        <v>1725</v>
      </c>
      <c r="D42" s="20">
        <f t="shared" si="0"/>
        <v>7.4529823294654598</v>
      </c>
      <c r="E42" s="22">
        <f t="shared" si="6"/>
        <v>7.5084535627731759</v>
      </c>
      <c r="F42" s="22">
        <f t="shared" si="7"/>
        <v>2.3728637429119636E-4</v>
      </c>
      <c r="G42" s="18">
        <f>$O$3*(D42-E41-F41)+(1-$O$3)*G30</f>
        <v>-8.0196910364509669E-2</v>
      </c>
      <c r="H42" s="18">
        <f t="shared" si="8"/>
        <v>7.4040899161214373</v>
      </c>
      <c r="I42" s="17">
        <f t="shared" si="4"/>
        <v>1642.6891706579709</v>
      </c>
      <c r="J42" s="23">
        <f t="shared" si="5"/>
        <v>6.5601139493818104E-3</v>
      </c>
    </row>
    <row r="43" spans="1:10" x14ac:dyDescent="0.15">
      <c r="A43">
        <v>40</v>
      </c>
      <c r="B43" s="1">
        <v>34790</v>
      </c>
      <c r="C43" s="7">
        <v>1699</v>
      </c>
      <c r="D43" s="20">
        <f t="shared" si="0"/>
        <v>7.4377951216719325</v>
      </c>
      <c r="E43" s="22">
        <f t="shared" si="6"/>
        <v>7.5052083754141004</v>
      </c>
      <c r="F43" s="22">
        <f t="shared" si="7"/>
        <v>1.8225744064800239E-4</v>
      </c>
      <c r="G43" s="18">
        <f>$O$3*(D43-E42-F42)+(1-$O$3)*G31</f>
        <v>-6.1236044511700928E-2</v>
      </c>
      <c r="H43" s="18">
        <f t="shared" si="8"/>
        <v>7.450009900111155</v>
      </c>
      <c r="I43" s="17">
        <f t="shared" si="4"/>
        <v>1719.8801722965172</v>
      </c>
      <c r="J43" s="23">
        <f t="shared" si="5"/>
        <v>1.6422579863260391E-3</v>
      </c>
    </row>
    <row r="44" spans="1:10" x14ac:dyDescent="0.15">
      <c r="A44">
        <v>41</v>
      </c>
      <c r="B44" s="1">
        <v>34820</v>
      </c>
      <c r="C44" s="7">
        <v>1807</v>
      </c>
      <c r="D44" s="20">
        <f t="shared" si="0"/>
        <v>7.4994232905922287</v>
      </c>
      <c r="E44" s="22">
        <f t="shared" si="6"/>
        <v>7.5015158967447082</v>
      </c>
      <c r="F44" s="22">
        <f t="shared" si="7"/>
        <v>1.2103010266657519E-4</v>
      </c>
      <c r="G44" s="18">
        <f>$O$3*(D44-E43-F43)+(1-$O$3)*G32</f>
        <v>4.7803977801100647E-3</v>
      </c>
      <c r="H44" s="18">
        <f t="shared" si="8"/>
        <v>7.5130139295225753</v>
      </c>
      <c r="I44" s="17">
        <f t="shared" si="4"/>
        <v>1831.7259245200416</v>
      </c>
      <c r="J44" s="23">
        <f t="shared" si="5"/>
        <v>1.8122245409717859E-3</v>
      </c>
    </row>
    <row r="45" spans="1:10" x14ac:dyDescent="0.15">
      <c r="A45">
        <v>42</v>
      </c>
      <c r="B45" s="1">
        <v>34851</v>
      </c>
      <c r="C45" s="7">
        <v>1863</v>
      </c>
      <c r="D45" s="20">
        <f t="shared" si="0"/>
        <v>7.5299433706015888</v>
      </c>
      <c r="E45" s="22">
        <f t="shared" si="6"/>
        <v>7.510854035780655</v>
      </c>
      <c r="F45" s="22">
        <f t="shared" si="7"/>
        <v>2.6667590352699391E-4</v>
      </c>
      <c r="G45" s="18">
        <f>$O$3*(D45-E44-F44)+(1-$O$3)*G33</f>
        <v>2.7400340823915169E-3</v>
      </c>
      <c r="H45" s="18">
        <f t="shared" si="8"/>
        <v>7.4976143562025719</v>
      </c>
      <c r="I45" s="17">
        <f t="shared" si="4"/>
        <v>1803.7342102481246</v>
      </c>
      <c r="J45" s="23">
        <f t="shared" si="5"/>
        <v>4.2933940944676801E-3</v>
      </c>
    </row>
    <row r="46" spans="1:10" x14ac:dyDescent="0.15">
      <c r="A46">
        <v>43</v>
      </c>
      <c r="B46" s="1">
        <v>34881</v>
      </c>
      <c r="C46" s="7">
        <v>1886</v>
      </c>
      <c r="D46" s="20">
        <f t="shared" si="0"/>
        <v>7.542213463193403</v>
      </c>
      <c r="E46" s="22">
        <f t="shared" si="6"/>
        <v>7.5005267352035627</v>
      </c>
      <c r="F46" s="22">
        <f t="shared" si="7"/>
        <v>9.9273283032292302E-5</v>
      </c>
      <c r="G46" s="18">
        <f>$O$3*(D46-E45-F45)+(1-$O$3)*G34</f>
        <v>6.0478315325137297E-2</v>
      </c>
      <c r="H46" s="18">
        <f t="shared" si="8"/>
        <v>7.5793718412340638</v>
      </c>
      <c r="I46" s="17">
        <f t="shared" si="4"/>
        <v>1957.39902177461</v>
      </c>
      <c r="J46" s="23">
        <f t="shared" si="5"/>
        <v>4.9267205472235199E-3</v>
      </c>
    </row>
    <row r="47" spans="1:10" x14ac:dyDescent="0.15">
      <c r="A47">
        <v>44</v>
      </c>
      <c r="B47" s="1">
        <v>34912</v>
      </c>
      <c r="C47" s="7">
        <v>1861</v>
      </c>
      <c r="D47" s="20">
        <f t="shared" si="0"/>
        <v>7.5288692566422508</v>
      </c>
      <c r="E47" s="22">
        <f t="shared" si="6"/>
        <v>7.5024367662303559</v>
      </c>
      <c r="F47" s="22">
        <f t="shared" si="7"/>
        <v>1.278862964688609E-4</v>
      </c>
      <c r="G47" s="18">
        <f>$O$3*(D47-E46-F46)+(1-$O$3)*G35</f>
        <v>2.3220569718357849E-2</v>
      </c>
      <c r="H47" s="18">
        <f t="shared" si="8"/>
        <v>7.522518022909968</v>
      </c>
      <c r="I47" s="17">
        <f t="shared" si="4"/>
        <v>1849.2178093535329</v>
      </c>
      <c r="J47" s="23">
        <f t="shared" si="5"/>
        <v>8.4358401185935863E-4</v>
      </c>
    </row>
    <row r="48" spans="1:10" x14ac:dyDescent="0.15">
      <c r="A48">
        <v>45</v>
      </c>
      <c r="B48" s="1">
        <v>34943</v>
      </c>
      <c r="C48" s="7">
        <v>1845</v>
      </c>
      <c r="D48" s="20">
        <f t="shared" si="0"/>
        <v>7.5202345564746276</v>
      </c>
      <c r="E48" s="22">
        <f t="shared" si="6"/>
        <v>7.5123260793958915</v>
      </c>
      <c r="F48" s="22">
        <f t="shared" si="7"/>
        <v>2.8213323487188329E-4</v>
      </c>
      <c r="G48" s="18">
        <f>$O$3*(D48-E47-F47)+(1-$O$3)*G36</f>
        <v>-9.4063343957602914E-3</v>
      </c>
      <c r="H48" s="18">
        <f t="shared" si="8"/>
        <v>7.4859963466314596</v>
      </c>
      <c r="I48" s="17">
        <f t="shared" si="4"/>
        <v>1782.8996712167518</v>
      </c>
      <c r="J48" s="23">
        <f t="shared" si="5"/>
        <v>4.5528114297565606E-3</v>
      </c>
    </row>
    <row r="49" spans="1:10" x14ac:dyDescent="0.15">
      <c r="A49">
        <v>46</v>
      </c>
      <c r="B49" s="1">
        <v>34973</v>
      </c>
      <c r="C49" s="7">
        <v>1788</v>
      </c>
      <c r="D49" s="20">
        <f t="shared" si="0"/>
        <v>7.4888529557334591</v>
      </c>
      <c r="E49" s="22">
        <f t="shared" si="6"/>
        <v>7.4986068153057506</v>
      </c>
      <c r="F49" s="22">
        <f t="shared" si="7"/>
        <v>6.0887642427673018E-5</v>
      </c>
      <c r="G49" s="18">
        <f>$O$3*(D49-E48-F48)+(1-$O$3)*G37</f>
        <v>1.5081808236722602E-2</v>
      </c>
      <c r="H49" s="18">
        <f t="shared" si="8"/>
        <v>7.5379628641660572</v>
      </c>
      <c r="I49" s="17">
        <f t="shared" si="4"/>
        <v>1878.0003838591997</v>
      </c>
      <c r="J49" s="23">
        <f t="shared" si="5"/>
        <v>6.5577343717237229E-3</v>
      </c>
    </row>
    <row r="50" spans="1:10" x14ac:dyDescent="0.15">
      <c r="A50">
        <v>47</v>
      </c>
      <c r="B50" s="1">
        <v>35004</v>
      </c>
      <c r="C50" s="7">
        <v>1879</v>
      </c>
      <c r="D50" s="20">
        <f t="shared" si="0"/>
        <v>7.5384949994134649</v>
      </c>
      <c r="E50" s="22">
        <f t="shared" si="6"/>
        <v>7.5040165987529814</v>
      </c>
      <c r="F50" s="22">
        <f t="shared" si="7"/>
        <v>1.4540917937041188E-4</v>
      </c>
      <c r="G50" s="18">
        <f>$O$3*(D50-E49-F49)+(1-$O$3)*G38</f>
        <v>2.4990533394847865E-2</v>
      </c>
      <c r="H50" s="18">
        <f t="shared" si="8"/>
        <v>7.5197337445835517</v>
      </c>
      <c r="I50" s="17">
        <f t="shared" si="4"/>
        <v>1844.0762333969224</v>
      </c>
      <c r="J50" s="23">
        <f t="shared" si="5"/>
        <v>2.4887268388946236E-3</v>
      </c>
    </row>
    <row r="51" spans="1:10" x14ac:dyDescent="0.15">
      <c r="A51">
        <v>48</v>
      </c>
      <c r="B51" s="1">
        <v>35034</v>
      </c>
      <c r="C51" s="7">
        <v>2598</v>
      </c>
      <c r="D51" s="20">
        <f t="shared" si="0"/>
        <v>7.8624971972305451</v>
      </c>
      <c r="E51" s="22">
        <f t="shared" si="6"/>
        <v>7.5091422097075586</v>
      </c>
      <c r="F51" s="22">
        <f t="shared" si="7"/>
        <v>2.2410473144069976E-4</v>
      </c>
      <c r="G51" s="18">
        <f>$O$3*(D51-E50-F50)+(1-$O$3)*G39</f>
        <v>0.3445211094435518</v>
      </c>
      <c r="H51" s="18">
        <f t="shared" si="8"/>
        <v>7.8450291369020713</v>
      </c>
      <c r="I51" s="17">
        <f t="shared" si="4"/>
        <v>2553.0120493219142</v>
      </c>
      <c r="J51" s="23">
        <f t="shared" si="5"/>
        <v>2.2216936795381869E-3</v>
      </c>
    </row>
    <row r="52" spans="1:10" x14ac:dyDescent="0.15">
      <c r="A52">
        <v>49</v>
      </c>
      <c r="B52" s="1">
        <v>35065</v>
      </c>
      <c r="C52" s="7">
        <v>1679</v>
      </c>
      <c r="D52" s="20">
        <f t="shared" si="0"/>
        <v>7.4259536570775406</v>
      </c>
      <c r="E52" s="22">
        <f t="shared" si="6"/>
        <v>7.5286082609600395</v>
      </c>
      <c r="F52" s="22">
        <f t="shared" si="7"/>
        <v>5.2815980244579779E-4</v>
      </c>
      <c r="G52" s="18">
        <f>$O$3*(D52-E51-F51)+(1-$O$3)*G40</f>
        <v>-0.13678595382581404</v>
      </c>
      <c r="H52" s="18">
        <f t="shared" si="8"/>
        <v>7.3584625196019156</v>
      </c>
      <c r="I52" s="17">
        <f t="shared" si="4"/>
        <v>1569.4217518912062</v>
      </c>
      <c r="J52" s="23">
        <f t="shared" si="5"/>
        <v>9.0885481639520482E-3</v>
      </c>
    </row>
    <row r="53" spans="1:10" x14ac:dyDescent="0.15">
      <c r="A53">
        <v>50</v>
      </c>
      <c r="B53" s="1">
        <v>35096</v>
      </c>
      <c r="C53" s="7">
        <v>1652</v>
      </c>
      <c r="D53" s="20">
        <f t="shared" si="0"/>
        <v>7.4097419540809231</v>
      </c>
      <c r="E53" s="22">
        <f t="shared" si="6"/>
        <v>7.5417578354938</v>
      </c>
      <c r="F53" s="22">
        <f t="shared" si="7"/>
        <v>7.2759935229167283E-4</v>
      </c>
      <c r="G53" s="18">
        <f>$O$3*(D53-E52-F52)+(1-$O$3)*G41</f>
        <v>-0.154403737158297</v>
      </c>
      <c r="H53" s="18">
        <f t="shared" si="8"/>
        <v>7.3654723353167038</v>
      </c>
      <c r="I53" s="17">
        <f t="shared" si="4"/>
        <v>1580.4617581489183</v>
      </c>
      <c r="J53" s="23">
        <f t="shared" si="5"/>
        <v>5.9745155821300591E-3</v>
      </c>
    </row>
    <row r="54" spans="1:10" x14ac:dyDescent="0.15">
      <c r="A54">
        <v>51</v>
      </c>
      <c r="B54" s="1">
        <v>35125</v>
      </c>
      <c r="C54" s="7">
        <v>1837</v>
      </c>
      <c r="D54" s="20">
        <f t="shared" si="0"/>
        <v>7.5158890852151252</v>
      </c>
      <c r="E54" s="22">
        <f t="shared" si="6"/>
        <v>7.5577671319949236</v>
      </c>
      <c r="F54" s="22">
        <f t="shared" si="7"/>
        <v>9.6907583215745862E-4</v>
      </c>
      <c r="G54" s="18">
        <f>$O$3*(D54-E53-F53)+(1-$O$3)*G42</f>
        <v>-6.898470943184086E-2</v>
      </c>
      <c r="H54" s="18">
        <f t="shared" si="8"/>
        <v>7.4622885244815818</v>
      </c>
      <c r="I54" s="17">
        <f t="shared" si="4"/>
        <v>1741.1281156996374</v>
      </c>
      <c r="J54" s="23">
        <f t="shared" si="5"/>
        <v>7.1316327484107983E-3</v>
      </c>
    </row>
    <row r="55" spans="1:10" x14ac:dyDescent="0.15">
      <c r="A55">
        <v>52</v>
      </c>
      <c r="B55" s="1">
        <v>35156</v>
      </c>
      <c r="C55" s="7">
        <v>1798</v>
      </c>
      <c r="D55" s="20">
        <f t="shared" si="0"/>
        <v>7.4944302150315654</v>
      </c>
      <c r="E55" s="22">
        <f t="shared" si="6"/>
        <v>7.5578609554175209</v>
      </c>
      <c r="F55" s="22">
        <f t="shared" si="7"/>
        <v>9.5524537413985687E-4</v>
      </c>
      <c r="G55" s="18">
        <f>$O$3*(D55-E54-F54)+(1-$O$3)*G43</f>
        <v>-6.18782183348843E-2</v>
      </c>
      <c r="H55" s="18">
        <f t="shared" si="8"/>
        <v>7.4975001633153804</v>
      </c>
      <c r="I55" s="17">
        <f t="shared" si="4"/>
        <v>1803.5282483908436</v>
      </c>
      <c r="J55" s="23">
        <f t="shared" si="5"/>
        <v>4.0963064512331118E-4</v>
      </c>
    </row>
    <row r="56" spans="1:10" x14ac:dyDescent="0.15">
      <c r="A56">
        <v>53</v>
      </c>
      <c r="B56" s="1">
        <v>35186</v>
      </c>
      <c r="C56" s="7">
        <v>1957</v>
      </c>
      <c r="D56" s="20">
        <f t="shared" si="0"/>
        <v>7.5791679673960761</v>
      </c>
      <c r="E56" s="22">
        <f t="shared" si="6"/>
        <v>7.5632556495457273</v>
      </c>
      <c r="F56" s="22">
        <f t="shared" si="7"/>
        <v>1.025396120306062E-3</v>
      </c>
      <c r="G56" s="18">
        <f>$O$3*(D56-E55-F55)+(1-$O$3)*G44</f>
        <v>8.0376270640109652E-3</v>
      </c>
      <c r="H56" s="18">
        <f t="shared" si="8"/>
        <v>7.5635965985717712</v>
      </c>
      <c r="I56" s="17">
        <f t="shared" si="4"/>
        <v>1926.7628590060708</v>
      </c>
      <c r="J56" s="23">
        <f t="shared" si="5"/>
        <v>2.0544958089449266E-3</v>
      </c>
    </row>
    <row r="57" spans="1:10" x14ac:dyDescent="0.15">
      <c r="A57">
        <v>54</v>
      </c>
      <c r="B57" s="1">
        <v>35217</v>
      </c>
      <c r="C57" s="7">
        <v>1958</v>
      </c>
      <c r="D57" s="20">
        <f t="shared" si="0"/>
        <v>7.5796788230904557</v>
      </c>
      <c r="E57" s="22">
        <f t="shared" si="6"/>
        <v>7.5678898101582952</v>
      </c>
      <c r="F57" s="22">
        <f t="shared" si="7"/>
        <v>1.0824206600393762E-3</v>
      </c>
      <c r="G57" s="18">
        <f>$O$3*(D57-E56-F56)+(1-$O$3)*G45</f>
        <v>5.3877892506725552E-3</v>
      </c>
      <c r="H57" s="18">
        <f t="shared" si="8"/>
        <v>7.5670210797484243</v>
      </c>
      <c r="I57" s="17">
        <f t="shared" si="4"/>
        <v>1933.3723326985889</v>
      </c>
      <c r="J57" s="23">
        <f t="shared" si="5"/>
        <v>1.669957743258371E-3</v>
      </c>
    </row>
    <row r="58" spans="1:10" x14ac:dyDescent="0.15">
      <c r="A58">
        <v>55</v>
      </c>
      <c r="B58" s="1">
        <v>35247</v>
      </c>
      <c r="C58" s="7">
        <v>2034</v>
      </c>
      <c r="D58" s="20">
        <f t="shared" si="0"/>
        <v>7.6177595766085053</v>
      </c>
      <c r="E58" s="22">
        <f t="shared" si="6"/>
        <v>7.5656390967360689</v>
      </c>
      <c r="F58" s="22">
        <f t="shared" si="7"/>
        <v>1.0297515436927206E-3</v>
      </c>
      <c r="G58" s="18">
        <f>$O$3*(D58-E57-F57)+(1-$O$3)*G46</f>
        <v>5.8032790544615291E-2</v>
      </c>
      <c r="H58" s="18">
        <f t="shared" si="8"/>
        <v>7.6294505461434721</v>
      </c>
      <c r="I58" s="17">
        <f t="shared" si="4"/>
        <v>2057.9189776193703</v>
      </c>
      <c r="J58" s="23">
        <f t="shared" si="5"/>
        <v>1.5346992009127778E-3</v>
      </c>
    </row>
    <row r="59" spans="1:10" x14ac:dyDescent="0.15">
      <c r="A59">
        <v>56</v>
      </c>
      <c r="B59" s="1">
        <v>35278</v>
      </c>
      <c r="C59" s="7">
        <v>2062</v>
      </c>
      <c r="D59" s="20">
        <f t="shared" si="0"/>
        <v>7.6314316645769056</v>
      </c>
      <c r="E59" s="22">
        <f t="shared" si="6"/>
        <v>7.5785126801802338</v>
      </c>
      <c r="F59" s="22">
        <f t="shared" si="7"/>
        <v>1.2169039788963412E-3</v>
      </c>
      <c r="G59" s="18">
        <f>$O$3*(D59-E58-F58)+(1-$O$3)*G47</f>
        <v>3.1910404478693428E-2</v>
      </c>
      <c r="H59" s="18">
        <f t="shared" si="8"/>
        <v>7.58988941799812</v>
      </c>
      <c r="I59" s="17">
        <f t="shared" si="4"/>
        <v>1978.0947599727438</v>
      </c>
      <c r="J59" s="23">
        <f t="shared" si="5"/>
        <v>5.4435718492525775E-3</v>
      </c>
    </row>
    <row r="60" spans="1:10" x14ac:dyDescent="0.15">
      <c r="A60">
        <v>57</v>
      </c>
      <c r="B60" s="1">
        <v>35309</v>
      </c>
      <c r="C60" s="7">
        <v>1781</v>
      </c>
      <c r="D60" s="20">
        <f t="shared" si="0"/>
        <v>7.4849302832896614</v>
      </c>
      <c r="E60" s="22">
        <f t="shared" si="6"/>
        <v>7.5553837669804889</v>
      </c>
      <c r="F60" s="22">
        <f t="shared" si="7"/>
        <v>8.3219917978287049E-4</v>
      </c>
      <c r="G60" s="18">
        <f>$O$3*(D60-E59-F59)+(1-$O$3)*G48</f>
        <v>-2.7268891899579512E-2</v>
      </c>
      <c r="H60" s="18">
        <f t="shared" si="8"/>
        <v>7.5703232497633701</v>
      </c>
      <c r="I60" s="17">
        <f t="shared" si="4"/>
        <v>1939.7672095176081</v>
      </c>
      <c r="J60" s="23">
        <f t="shared" si="5"/>
        <v>1.1408652217422946E-2</v>
      </c>
    </row>
    <row r="61" spans="1:10" x14ac:dyDescent="0.15">
      <c r="A61">
        <v>58</v>
      </c>
      <c r="B61" s="1">
        <v>35339</v>
      </c>
      <c r="C61" s="7">
        <v>1860</v>
      </c>
      <c r="D61" s="20">
        <f t="shared" si="0"/>
        <v>7.5283317667072467</v>
      </c>
      <c r="E61" s="22">
        <f t="shared" si="6"/>
        <v>7.5439662152579796</v>
      </c>
      <c r="F61" s="22">
        <f t="shared" si="7"/>
        <v>6.3863254262802181E-4</v>
      </c>
      <c r="G61" s="18">
        <f>$O$3*(D61-E60-F60)+(1-$O$3)*G49</f>
        <v>6.0941501805528951E-3</v>
      </c>
      <c r="H61" s="18">
        <f t="shared" si="8"/>
        <v>7.571297774396994</v>
      </c>
      <c r="I61" s="17">
        <f t="shared" si="4"/>
        <v>1941.6584818428357</v>
      </c>
      <c r="J61" s="23">
        <f t="shared" si="5"/>
        <v>5.7072415272341115E-3</v>
      </c>
    </row>
    <row r="62" spans="1:10" x14ac:dyDescent="0.15">
      <c r="A62">
        <v>59</v>
      </c>
      <c r="B62" s="1">
        <v>35370</v>
      </c>
      <c r="C62" s="7">
        <v>1992</v>
      </c>
      <c r="D62" s="20">
        <f t="shared" si="0"/>
        <v>7.5968944381445436</v>
      </c>
      <c r="E62" s="22">
        <f t="shared" si="6"/>
        <v>7.5523878992283437</v>
      </c>
      <c r="F62" s="22">
        <f t="shared" si="7"/>
        <v>7.6161782646658757E-4</v>
      </c>
      <c r="G62" s="18">
        <f>$O$3*(D62-E61-F61)+(1-$O$3)*G50</f>
        <v>3.0700968278302314E-2</v>
      </c>
      <c r="H62" s="18">
        <f t="shared" si="8"/>
        <v>7.5695953811954562</v>
      </c>
      <c r="I62" s="17">
        <f t="shared" si="4"/>
        <v>1938.3558276492913</v>
      </c>
      <c r="J62" s="23">
        <f t="shared" si="5"/>
        <v>3.5934495564420264E-3</v>
      </c>
    </row>
    <row r="63" spans="1:10" x14ac:dyDescent="0.15">
      <c r="A63">
        <v>60</v>
      </c>
      <c r="B63" s="1">
        <v>35400</v>
      </c>
      <c r="C63" s="7">
        <v>2547</v>
      </c>
      <c r="D63" s="20">
        <f t="shared" si="0"/>
        <v>7.8426714749794568</v>
      </c>
      <c r="E63" s="22">
        <f t="shared" si="6"/>
        <v>7.5374690770472368</v>
      </c>
      <c r="F63" s="22">
        <f t="shared" si="7"/>
        <v>5.1384053976221658E-4</v>
      </c>
      <c r="G63" s="18">
        <f>$O$3*(D63-E62-F62)+(1-$O$3)*G51</f>
        <v>0.33301635036049321</v>
      </c>
      <c r="H63" s="18">
        <f t="shared" si="8"/>
        <v>7.8976706264983614</v>
      </c>
      <c r="I63" s="17">
        <f t="shared" si="4"/>
        <v>2691.0066623092339</v>
      </c>
      <c r="J63" s="23">
        <f t="shared" si="5"/>
        <v>7.0128082878861912E-3</v>
      </c>
    </row>
    <row r="64" spans="1:10" x14ac:dyDescent="0.15">
      <c r="A64">
        <v>61</v>
      </c>
      <c r="B64" s="1">
        <v>35431</v>
      </c>
      <c r="C64" s="7">
        <v>1706</v>
      </c>
      <c r="D64" s="20">
        <f t="shared" si="0"/>
        <v>7.4419067280516247</v>
      </c>
      <c r="E64" s="22">
        <f t="shared" si="6"/>
        <v>7.5495894060336299</v>
      </c>
      <c r="F64" s="22">
        <f t="shared" si="7"/>
        <v>6.9724254978762649E-4</v>
      </c>
      <c r="G64" s="18">
        <f>$O$3*(D64-E63-F63)+(1-$O$3)*G52</f>
        <v>-0.1282702582640631</v>
      </c>
      <c r="H64" s="18">
        <f t="shared" si="8"/>
        <v>7.4011969637611852</v>
      </c>
      <c r="I64" s="17">
        <f t="shared" si="4"/>
        <v>1637.9438164958742</v>
      </c>
      <c r="J64" s="23">
        <f t="shared" si="5"/>
        <v>5.4703405697074312E-3</v>
      </c>
    </row>
    <row r="65" spans="1:10" x14ac:dyDescent="0.15">
      <c r="A65">
        <v>62</v>
      </c>
      <c r="B65" s="1">
        <v>35462</v>
      </c>
      <c r="C65" s="7">
        <v>1621</v>
      </c>
      <c r="D65" s="20">
        <f t="shared" si="0"/>
        <v>7.3907985217356762</v>
      </c>
      <c r="E65" s="22">
        <f t="shared" si="6"/>
        <v>7.5488370722663536</v>
      </c>
      <c r="F65" s="22">
        <f t="shared" si="7"/>
        <v>6.7433680948062304E-4</v>
      </c>
      <c r="G65" s="18">
        <f>$O$3*(D65-E64-F64)+(1-$O$3)*G53</f>
        <v>-0.15546729317409003</v>
      </c>
      <c r="H65" s="18">
        <f t="shared" si="8"/>
        <v>7.3958829114251206</v>
      </c>
      <c r="I65" s="17">
        <f t="shared" si="4"/>
        <v>1629.2627834920797</v>
      </c>
      <c r="J65" s="23">
        <f t="shared" si="5"/>
        <v>6.8793509584811751E-4</v>
      </c>
    </row>
    <row r="66" spans="1:10" x14ac:dyDescent="0.15">
      <c r="A66">
        <v>63</v>
      </c>
      <c r="B66" s="1">
        <v>35490</v>
      </c>
      <c r="C66" s="7">
        <v>1853</v>
      </c>
      <c r="D66" s="20">
        <f t="shared" si="0"/>
        <v>7.5245612262853596</v>
      </c>
      <c r="E66" s="22">
        <f t="shared" si="6"/>
        <v>7.5620657982653565</v>
      </c>
      <c r="F66" s="22">
        <f t="shared" si="7"/>
        <v>8.7271724319983512E-4</v>
      </c>
      <c r="G66" s="18">
        <f>$O$3*(D66-E65-F65)+(1-$O$3)*G54</f>
        <v>-5.9773537870925007E-2</v>
      </c>
      <c r="H66" s="18">
        <f t="shared" si="8"/>
        <v>7.4805266996439936</v>
      </c>
      <c r="I66" s="17">
        <f t="shared" si="4"/>
        <v>1773.1744603819793</v>
      </c>
      <c r="J66" s="23">
        <f t="shared" si="5"/>
        <v>5.8521055669719692E-3</v>
      </c>
    </row>
    <row r="67" spans="1:10" x14ac:dyDescent="0.15">
      <c r="A67">
        <v>64</v>
      </c>
      <c r="B67" s="1">
        <v>35521</v>
      </c>
      <c r="C67" s="7">
        <v>1817</v>
      </c>
      <c r="D67" s="20">
        <f t="shared" si="0"/>
        <v>7.5049420683961712</v>
      </c>
      <c r="E67" s="22">
        <f t="shared" si="6"/>
        <v>7.5640452213230382</v>
      </c>
      <c r="F67" s="22">
        <f t="shared" si="7"/>
        <v>8.9020505373065115E-4</v>
      </c>
      <c r="G67" s="18">
        <f>$O$3*(D67-E66-F66)+(1-$O$3)*G55</f>
        <v>-6.1066226849614727E-2</v>
      </c>
      <c r="H67" s="18">
        <f t="shared" si="8"/>
        <v>7.5010602971736722</v>
      </c>
      <c r="I67" s="17">
        <f t="shared" si="4"/>
        <v>1809.9604934051379</v>
      </c>
      <c r="J67" s="23">
        <f t="shared" si="5"/>
        <v>5.172286724031361E-4</v>
      </c>
    </row>
    <row r="68" spans="1:10" x14ac:dyDescent="0.15">
      <c r="A68">
        <v>65</v>
      </c>
      <c r="B68" s="1">
        <v>35551</v>
      </c>
      <c r="C68" s="7">
        <v>2060</v>
      </c>
      <c r="D68" s="20">
        <f t="shared" si="0"/>
        <v>7.6304612617836272</v>
      </c>
      <c r="E68" s="22">
        <f t="shared" si="6"/>
        <v>7.5813255047173964</v>
      </c>
      <c r="F68" s="22">
        <f t="shared" si="7"/>
        <v>1.1491958179025295E-3</v>
      </c>
      <c r="G68" s="18">
        <f>$O$3*(D68-E67-F67)+(1-$O$3)*G56</f>
        <v>2.0063048708448342E-2</v>
      </c>
      <c r="H68" s="18">
        <f t="shared" si="8"/>
        <v>7.57297305344078</v>
      </c>
      <c r="I68" s="17">
        <f t="shared" si="4"/>
        <v>1944.9140278202253</v>
      </c>
      <c r="J68" s="23">
        <f t="shared" si="5"/>
        <v>7.5340410455618069E-3</v>
      </c>
    </row>
    <row r="69" spans="1:10" x14ac:dyDescent="0.15">
      <c r="A69">
        <v>66</v>
      </c>
      <c r="B69" s="1">
        <v>35582</v>
      </c>
      <c r="C69" s="7">
        <v>2002</v>
      </c>
      <c r="D69" s="20">
        <f t="shared" ref="D69:D132" si="9">LN(C69)</f>
        <v>7.6019019598751658</v>
      </c>
      <c r="E69" s="22">
        <f t="shared" si="6"/>
        <v>7.5864773998932344</v>
      </c>
      <c r="F69" s="22">
        <f t="shared" si="7"/>
        <v>1.2124451901091491E-3</v>
      </c>
      <c r="G69" s="18">
        <f>$O$3*(D69-E68-F68)+(1-$O$3)*G57</f>
        <v>8.3245749386202383E-3</v>
      </c>
      <c r="H69" s="18">
        <f t="shared" si="8"/>
        <v>7.5878624897859712</v>
      </c>
      <c r="I69" s="17">
        <f t="shared" si="4"/>
        <v>1974.0893645932256</v>
      </c>
      <c r="J69" s="23">
        <f t="shared" si="5"/>
        <v>1.8468365105599367E-3</v>
      </c>
    </row>
    <row r="70" spans="1:10" x14ac:dyDescent="0.15">
      <c r="A70">
        <v>67</v>
      </c>
      <c r="B70" s="1">
        <v>35612</v>
      </c>
      <c r="C70" s="7">
        <v>2098</v>
      </c>
      <c r="D70" s="20">
        <f t="shared" si="9"/>
        <v>7.6487397889562425</v>
      </c>
      <c r="E70" s="22">
        <f t="shared" si="6"/>
        <v>7.5885500454764632</v>
      </c>
      <c r="F70" s="22">
        <f t="shared" si="7"/>
        <v>1.2260378009878144E-3</v>
      </c>
      <c r="G70" s="18">
        <f>$O$3*(D70-E69-F69)+(1-$O$3)*G58</f>
        <v>5.8663920683897891E-2</v>
      </c>
      <c r="H70" s="18">
        <f t="shared" si="8"/>
        <v>7.6457226356279593</v>
      </c>
      <c r="I70" s="17">
        <f t="shared" ref="I70:I133" si="10">EXP(H70)</f>
        <v>2091.6795519923317</v>
      </c>
      <c r="J70" s="23">
        <f t="shared" ref="J70:J133" si="11">ABS(D70-H70)/D70</f>
        <v>3.9446410932158973E-4</v>
      </c>
    </row>
    <row r="71" spans="1:10" x14ac:dyDescent="0.15">
      <c r="A71">
        <v>68</v>
      </c>
      <c r="B71" s="1">
        <v>35643</v>
      </c>
      <c r="C71" s="7">
        <v>2079</v>
      </c>
      <c r="D71" s="20">
        <f t="shared" si="9"/>
        <v>7.6396422878580132</v>
      </c>
      <c r="E71" s="22">
        <f t="shared" si="6"/>
        <v>7.59489534127525</v>
      </c>
      <c r="F71" s="22">
        <f t="shared" si="7"/>
        <v>1.3069306749136512E-3</v>
      </c>
      <c r="G71" s="18">
        <f>$O$3*(D71-E70-F70)+(1-$O$3)*G59</f>
        <v>3.5666410682617333E-2</v>
      </c>
      <c r="H71" s="18">
        <f t="shared" si="8"/>
        <v>7.6216864877561443</v>
      </c>
      <c r="I71" s="17">
        <f t="shared" si="10"/>
        <v>2042.0030406046551</v>
      </c>
      <c r="J71" s="23">
        <f t="shared" si="11"/>
        <v>2.3503456608703773E-3</v>
      </c>
    </row>
    <row r="72" spans="1:10" x14ac:dyDescent="0.15">
      <c r="A72">
        <v>69</v>
      </c>
      <c r="B72" s="1">
        <v>35674</v>
      </c>
      <c r="C72" s="7">
        <v>1892</v>
      </c>
      <c r="D72" s="20">
        <f t="shared" si="9"/>
        <v>7.5453897496118234</v>
      </c>
      <c r="E72" s="22">
        <f t="shared" si="6"/>
        <v>7.5894899050415843</v>
      </c>
      <c r="F72" s="22">
        <f t="shared" si="7"/>
        <v>1.2008640046436393E-3</v>
      </c>
      <c r="G72" s="18">
        <f>$O$3*(D72-E71-F71)+(1-$O$3)*G60</f>
        <v>-3.2193764168661702E-2</v>
      </c>
      <c r="H72" s="18">
        <f t="shared" si="8"/>
        <v>7.5689333800505842</v>
      </c>
      <c r="I72" s="17">
        <f t="shared" si="10"/>
        <v>1937.0730585163831</v>
      </c>
      <c r="J72" s="23">
        <f t="shared" si="11"/>
        <v>3.1202669736141936E-3</v>
      </c>
    </row>
    <row r="73" spans="1:10" x14ac:dyDescent="0.15">
      <c r="A73">
        <v>70</v>
      </c>
      <c r="B73" s="1">
        <v>35704</v>
      </c>
      <c r="C73" s="7">
        <v>2050</v>
      </c>
      <c r="D73" s="20">
        <f t="shared" si="9"/>
        <v>7.6255950721324535</v>
      </c>
      <c r="E73" s="22">
        <f t="shared" si="6"/>
        <v>7.5989046389291319</v>
      </c>
      <c r="F73" s="22">
        <f t="shared" si="7"/>
        <v>1.3306569436138285E-3</v>
      </c>
      <c r="G73" s="18">
        <f>$O$3*(D73-E72-F72)+(1-$O$3)*G61</f>
        <v>1.2120677120916872E-2</v>
      </c>
      <c r="H73" s="18">
        <f t="shared" si="8"/>
        <v>7.5967849192267805</v>
      </c>
      <c r="I73" s="17">
        <f t="shared" si="10"/>
        <v>1991.7818502617956</v>
      </c>
      <c r="J73" s="23">
        <f t="shared" si="11"/>
        <v>3.7780858586314134E-3</v>
      </c>
    </row>
    <row r="74" spans="1:10" x14ac:dyDescent="0.15">
      <c r="A74">
        <v>71</v>
      </c>
      <c r="B74" s="1">
        <v>35735</v>
      </c>
      <c r="C74" s="7">
        <v>2082</v>
      </c>
      <c r="D74" s="20">
        <f t="shared" si="9"/>
        <v>7.6410842491749138</v>
      </c>
      <c r="E74" s="22">
        <f t="shared" si="6"/>
        <v>7.6031285199674805</v>
      </c>
      <c r="F74" s="22">
        <f t="shared" si="7"/>
        <v>1.376374743348711E-3</v>
      </c>
      <c r="G74" s="18">
        <f>$O$3*(D74-E73-F73)+(1-$O$3)*G62</f>
        <v>3.282373053287873E-2</v>
      </c>
      <c r="H74" s="18">
        <f t="shared" si="8"/>
        <v>7.6309362641510479</v>
      </c>
      <c r="I74" s="17">
        <f t="shared" si="10"/>
        <v>2060.9787373097547</v>
      </c>
      <c r="J74" s="23">
        <f t="shared" si="11"/>
        <v>1.3280818131224921E-3</v>
      </c>
    </row>
    <row r="75" spans="1:10" x14ac:dyDescent="0.15">
      <c r="A75">
        <v>72</v>
      </c>
      <c r="B75" s="1">
        <v>35765</v>
      </c>
      <c r="C75" s="7">
        <v>2821</v>
      </c>
      <c r="D75" s="20">
        <f t="shared" si="9"/>
        <v>7.944846711001996</v>
      </c>
      <c r="E75" s="22">
        <f t="shared" si="6"/>
        <v>7.6065934092766216</v>
      </c>
      <c r="F75" s="22">
        <f t="shared" si="7"/>
        <v>1.4093767810533073E-3</v>
      </c>
      <c r="G75" s="18">
        <f>$O$3*(D75-E74-F74)+(1-$O$3)*G63</f>
        <v>0.33454869619449368</v>
      </c>
      <c r="H75" s="18">
        <f t="shared" si="8"/>
        <v>7.9375212450713226</v>
      </c>
      <c r="I75" s="17">
        <f t="shared" si="10"/>
        <v>2800.4103670111608</v>
      </c>
      <c r="J75" s="23">
        <f t="shared" si="11"/>
        <v>9.2203993319709028E-4</v>
      </c>
    </row>
    <row r="76" spans="1:10" x14ac:dyDescent="0.15">
      <c r="A76">
        <v>73</v>
      </c>
      <c r="B76" s="1">
        <v>35796</v>
      </c>
      <c r="C76" s="7">
        <v>1846</v>
      </c>
      <c r="D76" s="20">
        <f t="shared" si="9"/>
        <v>7.5207764150627971</v>
      </c>
      <c r="E76" s="22">
        <f t="shared" si="6"/>
        <v>7.6197045340706566</v>
      </c>
      <c r="F76" s="22">
        <f t="shared" si="7"/>
        <v>1.5942840522111612E-3</v>
      </c>
      <c r="G76" s="18">
        <f>$O$3*(D76-E75-F75)+(1-$O$3)*G64</f>
        <v>-0.11968467063546347</v>
      </c>
      <c r="H76" s="18">
        <f t="shared" si="8"/>
        <v>7.4797325277936118</v>
      </c>
      <c r="I76" s="17">
        <f t="shared" si="10"/>
        <v>1771.7668141702106</v>
      </c>
      <c r="J76" s="23">
        <f t="shared" si="11"/>
        <v>5.4574002741235176E-3</v>
      </c>
    </row>
    <row r="77" spans="1:10" x14ac:dyDescent="0.15">
      <c r="A77">
        <v>74</v>
      </c>
      <c r="B77" s="1">
        <v>35827</v>
      </c>
      <c r="C77" s="7">
        <v>1768</v>
      </c>
      <c r="D77" s="20">
        <f t="shared" si="9"/>
        <v>7.4776042431975887</v>
      </c>
      <c r="E77" s="22">
        <f t="shared" si="6"/>
        <v>7.624655259033835</v>
      </c>
      <c r="F77" s="22">
        <f t="shared" si="7"/>
        <v>1.647321455594059E-3</v>
      </c>
      <c r="G77" s="18">
        <f>$O$3*(D77-E76-F76)+(1-$O$3)*G65</f>
        <v>-0.15300466814325223</v>
      </c>
      <c r="H77" s="18">
        <f t="shared" si="8"/>
        <v>7.4658315249487774</v>
      </c>
      <c r="I77" s="17">
        <f t="shared" si="10"/>
        <v>1747.3078744065365</v>
      </c>
      <c r="J77" s="23">
        <f t="shared" si="11"/>
        <v>1.5743970750419034E-3</v>
      </c>
    </row>
    <row r="78" spans="1:10" x14ac:dyDescent="0.15">
      <c r="A78">
        <v>75</v>
      </c>
      <c r="B78" s="1">
        <v>35855</v>
      </c>
      <c r="C78" s="7">
        <v>1894</v>
      </c>
      <c r="D78" s="20">
        <f t="shared" si="9"/>
        <v>7.5464462737460236</v>
      </c>
      <c r="E78" s="22">
        <f t="shared" si="6"/>
        <v>7.6205769166601858</v>
      </c>
      <c r="F78" s="22">
        <f t="shared" si="7"/>
        <v>1.5568463511004321E-3</v>
      </c>
      <c r="G78" s="18">
        <f>$O$3*(D78-E77-F77)+(1-$O$3)*G66</f>
        <v>-6.3974464816483709E-2</v>
      </c>
      <c r="H78" s="18">
        <f t="shared" si="8"/>
        <v>7.5665290426185035</v>
      </c>
      <c r="I78" s="17">
        <f t="shared" si="10"/>
        <v>1932.4212757217999</v>
      </c>
      <c r="J78" s="23">
        <f t="shared" si="11"/>
        <v>2.6612220035737216E-3</v>
      </c>
    </row>
    <row r="79" spans="1:10" x14ac:dyDescent="0.15">
      <c r="A79">
        <v>76</v>
      </c>
      <c r="B79" s="1">
        <v>35886</v>
      </c>
      <c r="C79" s="7">
        <v>1963</v>
      </c>
      <c r="D79" s="20">
        <f t="shared" si="9"/>
        <v>7.5822291942764615</v>
      </c>
      <c r="E79" s="22">
        <f t="shared" si="6"/>
        <v>7.6281670217319348</v>
      </c>
      <c r="F79" s="22">
        <f t="shared" si="7"/>
        <v>1.6521819714698717E-3</v>
      </c>
      <c r="G79" s="18">
        <f>$O$3*(D79-E78-F78)+(1-$O$3)*G67</f>
        <v>-5.663961713500807E-2</v>
      </c>
      <c r="H79" s="18">
        <f t="shared" si="8"/>
        <v>7.561067536161671</v>
      </c>
      <c r="I79" s="17">
        <f t="shared" si="10"/>
        <v>1921.8961122333819</v>
      </c>
      <c r="J79" s="23">
        <f t="shared" si="11"/>
        <v>2.7909546879385503E-3</v>
      </c>
    </row>
    <row r="80" spans="1:10" x14ac:dyDescent="0.15">
      <c r="A80">
        <v>77</v>
      </c>
      <c r="B80" s="1">
        <v>35916</v>
      </c>
      <c r="C80" s="7">
        <v>2140</v>
      </c>
      <c r="D80" s="20">
        <f t="shared" si="9"/>
        <v>7.6685611080158971</v>
      </c>
      <c r="E80" s="22">
        <f t="shared" si="6"/>
        <v>7.635144607216378</v>
      </c>
      <c r="F80" s="22">
        <f t="shared" si="7"/>
        <v>1.736332290747464E-3</v>
      </c>
      <c r="G80" s="18">
        <f>$O$3*(D80-E79-F79)+(1-$O$3)*G68</f>
        <v>2.3970304143068943E-2</v>
      </c>
      <c r="H80" s="18">
        <f t="shared" si="8"/>
        <v>7.649882252411853</v>
      </c>
      <c r="I80" s="17">
        <f t="shared" si="10"/>
        <v>2100.398258030094</v>
      </c>
      <c r="J80" s="23">
        <f t="shared" si="11"/>
        <v>2.4357705886335242E-3</v>
      </c>
    </row>
    <row r="81" spans="1:10" x14ac:dyDescent="0.15">
      <c r="A81">
        <v>78</v>
      </c>
      <c r="B81" s="1">
        <v>35947</v>
      </c>
      <c r="C81" s="7">
        <v>2059</v>
      </c>
      <c r="D81" s="20">
        <f t="shared" si="9"/>
        <v>7.6299757070277892</v>
      </c>
      <c r="E81" s="22">
        <f t="shared" ref="E81:E144" si="12">$O$4*(D81-G69)+(1-$O$4)*(E80+F80)</f>
        <v>7.6325388710397224</v>
      </c>
      <c r="F81" s="22">
        <f t="shared" ref="F81:F144" si="13">$O$2*(E81-E80)+(1-$O$2)*F80</f>
        <v>1.6677203166562968E-3</v>
      </c>
      <c r="G81" s="18">
        <f>$O$3*(D81-E80-F80)+(1-$O$3)*G69</f>
        <v>5.1387936967998097E-3</v>
      </c>
      <c r="H81" s="18">
        <f t="shared" ref="H81:H144" si="14">E80+1*F80+G69</f>
        <v>7.6452055144457454</v>
      </c>
      <c r="I81" s="17">
        <f t="shared" si="10"/>
        <v>2090.5981798139205</v>
      </c>
      <c r="J81" s="23">
        <f t="shared" si="11"/>
        <v>1.9960492670937861E-3</v>
      </c>
    </row>
    <row r="82" spans="1:10" x14ac:dyDescent="0.15">
      <c r="A82">
        <v>79</v>
      </c>
      <c r="B82" s="1">
        <v>35977</v>
      </c>
      <c r="C82" s="7">
        <v>2209</v>
      </c>
      <c r="D82" s="20">
        <f t="shared" si="9"/>
        <v>7.7002952034201169</v>
      </c>
      <c r="E82" s="22">
        <f t="shared" si="12"/>
        <v>7.636323395425916</v>
      </c>
      <c r="F82" s="22">
        <f t="shared" si="13"/>
        <v>1.7011693760309952E-3</v>
      </c>
      <c r="G82" s="18">
        <f>$O$3*(D82-E81-F81)+(1-$O$3)*G70</f>
        <v>6.0217022563328927E-2</v>
      </c>
      <c r="H82" s="18">
        <f t="shared" si="14"/>
        <v>7.6928705120402769</v>
      </c>
      <c r="I82" s="17">
        <f t="shared" si="10"/>
        <v>2192.6595930463532</v>
      </c>
      <c r="J82" s="23">
        <f t="shared" si="11"/>
        <v>9.6420866781084106E-4</v>
      </c>
    </row>
    <row r="83" spans="1:10" x14ac:dyDescent="0.15">
      <c r="A83">
        <v>80</v>
      </c>
      <c r="B83" s="1">
        <v>36008</v>
      </c>
      <c r="C83" s="7">
        <v>2118</v>
      </c>
      <c r="D83" s="20">
        <f t="shared" si="9"/>
        <v>7.6582275261613519</v>
      </c>
      <c r="E83" s="22">
        <f t="shared" si="12"/>
        <v>7.6336158842545858</v>
      </c>
      <c r="F83" s="22">
        <f t="shared" si="13"/>
        <v>1.6315048192045362E-3</v>
      </c>
      <c r="G83" s="18">
        <f>$O$3*(D83-E82-F82)+(1-$O$3)*G71</f>
        <v>3.2431756071709547E-2</v>
      </c>
      <c r="H83" s="18">
        <f t="shared" si="14"/>
        <v>7.6736909754845648</v>
      </c>
      <c r="I83" s="17">
        <f t="shared" si="10"/>
        <v>2151.0061222211243</v>
      </c>
      <c r="J83" s="23">
        <f t="shared" si="11"/>
        <v>2.0191942940305718E-3</v>
      </c>
    </row>
    <row r="84" spans="1:10" x14ac:dyDescent="0.15">
      <c r="A84">
        <v>81</v>
      </c>
      <c r="B84" s="1">
        <v>36039</v>
      </c>
      <c r="C84" s="7">
        <v>2031</v>
      </c>
      <c r="D84" s="20">
        <f t="shared" si="9"/>
        <v>7.616283561580385</v>
      </c>
      <c r="E84" s="22">
        <f t="shared" si="12"/>
        <v>7.6390192877778826</v>
      </c>
      <c r="F84" s="22">
        <f t="shared" si="13"/>
        <v>1.6911071534612483E-3</v>
      </c>
      <c r="G84" s="18">
        <f>$O$3*(D84-E83-F83)+(1-$O$3)*G72</f>
        <v>-2.9426317218491468E-2</v>
      </c>
      <c r="H84" s="18">
        <f t="shared" si="14"/>
        <v>7.6030536249051286</v>
      </c>
      <c r="I84" s="17">
        <f t="shared" si="10"/>
        <v>2004.3069615584784</v>
      </c>
      <c r="J84" s="23">
        <f t="shared" si="11"/>
        <v>1.7370593634398745E-3</v>
      </c>
    </row>
    <row r="85" spans="1:10" x14ac:dyDescent="0.15">
      <c r="A85">
        <v>82</v>
      </c>
      <c r="B85" s="1">
        <v>36069</v>
      </c>
      <c r="C85" s="7">
        <v>2163</v>
      </c>
      <c r="D85" s="20">
        <f t="shared" si="9"/>
        <v>7.6792514259530584</v>
      </c>
      <c r="E85" s="22">
        <f t="shared" si="12"/>
        <v>7.6482429252137045</v>
      </c>
      <c r="F85" s="22">
        <f t="shared" si="13"/>
        <v>1.8101337824640298E-3</v>
      </c>
      <c r="G85" s="18">
        <f>$O$3*(D85-E84-F84)+(1-$O$3)*G73</f>
        <v>1.7647304316489892E-2</v>
      </c>
      <c r="H85" s="18">
        <f t="shared" si="14"/>
        <v>7.652831072052261</v>
      </c>
      <c r="I85" s="17">
        <f t="shared" si="10"/>
        <v>2106.6010946945939</v>
      </c>
      <c r="J85" s="23">
        <f t="shared" si="11"/>
        <v>3.4404855936226181E-3</v>
      </c>
    </row>
    <row r="86" spans="1:10" x14ac:dyDescent="0.15">
      <c r="A86">
        <v>83</v>
      </c>
      <c r="B86" s="1">
        <v>36100</v>
      </c>
      <c r="C86" s="7">
        <v>2154</v>
      </c>
      <c r="D86" s="20">
        <f t="shared" si="9"/>
        <v>7.675081857716334</v>
      </c>
      <c r="E86" s="22">
        <f t="shared" si="12"/>
        <v>7.6478306981546496</v>
      </c>
      <c r="F86" s="22">
        <f t="shared" si="13"/>
        <v>1.7750167488142306E-3</v>
      </c>
      <c r="G86" s="18">
        <f>$O$3*(D86-E85-F85)+(1-$O$3)*G74</f>
        <v>3.119318151353051E-2</v>
      </c>
      <c r="H86" s="18">
        <f t="shared" si="14"/>
        <v>7.6828767895290477</v>
      </c>
      <c r="I86" s="17">
        <f t="shared" si="10"/>
        <v>2170.8558930447789</v>
      </c>
      <c r="J86" s="23">
        <f t="shared" si="11"/>
        <v>1.0156154627688962E-3</v>
      </c>
    </row>
    <row r="87" spans="1:10" x14ac:dyDescent="0.15">
      <c r="A87">
        <v>84</v>
      </c>
      <c r="B87" s="1">
        <v>36130</v>
      </c>
      <c r="C87" s="7">
        <v>3037</v>
      </c>
      <c r="D87" s="20">
        <f t="shared" si="9"/>
        <v>8.0186254650457496</v>
      </c>
      <c r="E87" s="22">
        <f t="shared" si="12"/>
        <v>7.6594335263968905</v>
      </c>
      <c r="F87" s="22">
        <f t="shared" si="13"/>
        <v>1.9303126757720937E-3</v>
      </c>
      <c r="G87" s="18">
        <f>$O$3*(D87-E86-F86)+(1-$O$3)*G75</f>
        <v>0.34175937417871938</v>
      </c>
      <c r="H87" s="18">
        <f t="shared" si="14"/>
        <v>7.9841544110979576</v>
      </c>
      <c r="I87" s="17">
        <f t="shared" si="10"/>
        <v>2934.0952168720191</v>
      </c>
      <c r="J87" s="23">
        <f t="shared" si="11"/>
        <v>4.2988731794564817E-3</v>
      </c>
    </row>
    <row r="88" spans="1:10" x14ac:dyDescent="0.15">
      <c r="A88">
        <v>85</v>
      </c>
      <c r="B88" s="1">
        <v>36161</v>
      </c>
      <c r="C88" s="7">
        <v>1866</v>
      </c>
      <c r="D88" s="20">
        <f t="shared" si="9"/>
        <v>7.5315523814072893</v>
      </c>
      <c r="E88" s="22">
        <f t="shared" si="12"/>
        <v>7.6584766585961166</v>
      </c>
      <c r="F88" s="22">
        <f t="shared" si="13"/>
        <v>1.8846903753545756E-3</v>
      </c>
      <c r="G88" s="18">
        <f>$O$3*(D88-E87-F87)+(1-$O$3)*G76</f>
        <v>-0.12180299867956985</v>
      </c>
      <c r="H88" s="18">
        <f t="shared" si="14"/>
        <v>7.5416791684371995</v>
      </c>
      <c r="I88" s="17">
        <f t="shared" si="10"/>
        <v>1884.9925892409092</v>
      </c>
      <c r="J88" s="23">
        <f t="shared" si="11"/>
        <v>1.3445816369689772E-3</v>
      </c>
    </row>
    <row r="89" spans="1:10" x14ac:dyDescent="0.15">
      <c r="A89">
        <v>86</v>
      </c>
      <c r="B89" s="1">
        <v>36192</v>
      </c>
      <c r="C89" s="7">
        <v>1808</v>
      </c>
      <c r="D89" s="20">
        <f t="shared" si="9"/>
        <v>7.4999765409521215</v>
      </c>
      <c r="E89" s="22">
        <f t="shared" si="12"/>
        <v>7.6582572466830046</v>
      </c>
      <c r="F89" s="22">
        <f t="shared" si="13"/>
        <v>1.8514420254528569E-3</v>
      </c>
      <c r="G89" s="18">
        <f>$O$3*(D89-E88-F88)+(1-$O$3)*G77</f>
        <v>-0.15454845070950851</v>
      </c>
      <c r="H89" s="18">
        <f t="shared" si="14"/>
        <v>7.5073566808282193</v>
      </c>
      <c r="I89" s="17">
        <f t="shared" si="10"/>
        <v>1821.3926519307865</v>
      </c>
      <c r="J89" s="23">
        <f t="shared" si="11"/>
        <v>9.8402172804141195E-4</v>
      </c>
    </row>
    <row r="90" spans="1:10" x14ac:dyDescent="0.15">
      <c r="A90">
        <v>87</v>
      </c>
      <c r="B90" s="1">
        <v>36220</v>
      </c>
      <c r="C90" s="7">
        <v>1986</v>
      </c>
      <c r="D90" s="20">
        <f t="shared" si="9"/>
        <v>7.5938778446051183</v>
      </c>
      <c r="E90" s="22">
        <f t="shared" si="12"/>
        <v>7.6594653875108074</v>
      </c>
      <c r="F90" s="22">
        <f t="shared" si="13"/>
        <v>1.8412767861349293E-3</v>
      </c>
      <c r="G90" s="18">
        <f>$O$3*(D90-E89-F89)+(1-$O$3)*G78</f>
        <v>-6.4446455735950023E-2</v>
      </c>
      <c r="H90" s="18">
        <f t="shared" si="14"/>
        <v>7.5961342238919736</v>
      </c>
      <c r="I90" s="17">
        <f t="shared" si="10"/>
        <v>1990.4862286770519</v>
      </c>
      <c r="J90" s="23">
        <f t="shared" si="11"/>
        <v>2.9713136463714395E-4</v>
      </c>
    </row>
    <row r="91" spans="1:10" x14ac:dyDescent="0.15">
      <c r="A91">
        <v>88</v>
      </c>
      <c r="B91" s="1">
        <v>36251</v>
      </c>
      <c r="C91" s="7">
        <v>2099</v>
      </c>
      <c r="D91" s="20">
        <f t="shared" si="9"/>
        <v>7.6492163198206331</v>
      </c>
      <c r="E91" s="22">
        <f t="shared" si="12"/>
        <v>7.6740078092785264</v>
      </c>
      <c r="F91" s="22">
        <f t="shared" si="13"/>
        <v>2.0419762078383854E-3</v>
      </c>
      <c r="G91" s="18">
        <f>$O$3*(D91-E90-F90)+(1-$O$3)*G79</f>
        <v>-4.7320770659937603E-2</v>
      </c>
      <c r="H91" s="18">
        <f t="shared" si="14"/>
        <v>7.6046670471619349</v>
      </c>
      <c r="I91" s="17">
        <f t="shared" si="10"/>
        <v>2007.5433651604651</v>
      </c>
      <c r="J91" s="23">
        <f t="shared" si="11"/>
        <v>5.8240309589967084E-3</v>
      </c>
    </row>
    <row r="92" spans="1:10" x14ac:dyDescent="0.15">
      <c r="A92">
        <v>89</v>
      </c>
      <c r="B92" s="1">
        <v>36281</v>
      </c>
      <c r="C92" s="7">
        <v>2210</v>
      </c>
      <c r="D92" s="20">
        <f t="shared" si="9"/>
        <v>7.7007477945117984</v>
      </c>
      <c r="E92" s="22">
        <f t="shared" si="12"/>
        <v>7.6762572565552087</v>
      </c>
      <c r="F92" s="22">
        <f t="shared" si="13"/>
        <v>2.0452545991643287E-3</v>
      </c>
      <c r="G92" s="18">
        <f>$O$3*(D92-E91-F91)+(1-$O$3)*G80</f>
        <v>2.412252593420498E-2</v>
      </c>
      <c r="H92" s="18">
        <f t="shared" si="14"/>
        <v>7.700020089629434</v>
      </c>
      <c r="I92" s="17">
        <f t="shared" si="10"/>
        <v>2208.3923572256667</v>
      </c>
      <c r="J92" s="23">
        <f t="shared" si="11"/>
        <v>9.4497950300751732E-5</v>
      </c>
    </row>
    <row r="93" spans="1:10" x14ac:dyDescent="0.15">
      <c r="A93">
        <v>90</v>
      </c>
      <c r="B93" s="1">
        <v>36312</v>
      </c>
      <c r="C93" s="7">
        <v>2145</v>
      </c>
      <c r="D93" s="20">
        <f t="shared" si="9"/>
        <v>7.6708948313621175</v>
      </c>
      <c r="E93" s="22">
        <f t="shared" si="12"/>
        <v>7.6747254700652192</v>
      </c>
      <c r="F93" s="22">
        <f t="shared" si="13"/>
        <v>1.9887313424781319E-3</v>
      </c>
      <c r="G93" s="18">
        <f>$O$3*(D93-E92-F92)+(1-$O$3)*G81</f>
        <v>2.5143140303462846E-3</v>
      </c>
      <c r="H93" s="18">
        <f t="shared" si="14"/>
        <v>7.6834413048511729</v>
      </c>
      <c r="I93" s="17">
        <f t="shared" si="10"/>
        <v>2172.0817204251443</v>
      </c>
      <c r="J93" s="23">
        <f t="shared" si="11"/>
        <v>1.635594512097827E-3</v>
      </c>
    </row>
    <row r="94" spans="1:10" x14ac:dyDescent="0.15">
      <c r="A94">
        <v>91</v>
      </c>
      <c r="B94" s="1">
        <v>36342</v>
      </c>
      <c r="C94" s="7">
        <v>2339</v>
      </c>
      <c r="D94" s="20">
        <f t="shared" si="9"/>
        <v>7.7574787665841791</v>
      </c>
      <c r="E94" s="22">
        <f t="shared" si="12"/>
        <v>7.6825723737676448</v>
      </c>
      <c r="F94" s="22">
        <f t="shared" si="13"/>
        <v>2.0813003042989254E-3</v>
      </c>
      <c r="G94" s="18">
        <f>$O$3*(D94-E93-F93)+(1-$O$3)*G82</f>
        <v>6.4515171188984449E-2</v>
      </c>
      <c r="H94" s="18">
        <f t="shared" si="14"/>
        <v>7.736931223971026</v>
      </c>
      <c r="I94" s="17">
        <f t="shared" si="10"/>
        <v>2291.4296979085016</v>
      </c>
      <c r="J94" s="23">
        <f t="shared" si="11"/>
        <v>2.6487397814948569E-3</v>
      </c>
    </row>
    <row r="95" spans="1:10" x14ac:dyDescent="0.15">
      <c r="A95">
        <v>92</v>
      </c>
      <c r="B95" s="1">
        <v>36373</v>
      </c>
      <c r="C95" s="7">
        <v>2140</v>
      </c>
      <c r="D95" s="20">
        <f t="shared" si="9"/>
        <v>7.6685611080158971</v>
      </c>
      <c r="E95" s="22">
        <f t="shared" si="12"/>
        <v>7.6708192293392674</v>
      </c>
      <c r="F95" s="22">
        <f t="shared" si="13"/>
        <v>1.8626928432029051E-3</v>
      </c>
      <c r="G95" s="18">
        <f>$O$3*(D95-E94-F94)+(1-$O$3)*G83</f>
        <v>2.2281406105734772E-2</v>
      </c>
      <c r="H95" s="18">
        <f t="shared" si="14"/>
        <v>7.7170854301436531</v>
      </c>
      <c r="I95" s="17">
        <f t="shared" si="10"/>
        <v>2246.4027323253003</v>
      </c>
      <c r="J95" s="23">
        <f t="shared" si="11"/>
        <v>6.3276958277132169E-3</v>
      </c>
    </row>
    <row r="96" spans="1:10" x14ac:dyDescent="0.15">
      <c r="A96">
        <v>93</v>
      </c>
      <c r="B96" s="1">
        <v>36404</v>
      </c>
      <c r="C96" s="7">
        <v>2126</v>
      </c>
      <c r="D96" s="20">
        <f t="shared" si="9"/>
        <v>7.6619975589018932</v>
      </c>
      <c r="E96" s="22">
        <f t="shared" si="12"/>
        <v>7.678025315239128</v>
      </c>
      <c r="F96" s="22">
        <f t="shared" si="13"/>
        <v>1.9471274274833303E-3</v>
      </c>
      <c r="G96" s="18">
        <f>$O$3*(D96-E95-F95)+(1-$O$3)*G84</f>
        <v>-2.550586283243849E-2</v>
      </c>
      <c r="H96" s="18">
        <f t="shared" si="14"/>
        <v>7.6432556049639793</v>
      </c>
      <c r="I96" s="17">
        <f t="shared" si="10"/>
        <v>2086.5256743993546</v>
      </c>
      <c r="J96" s="23">
        <f t="shared" si="11"/>
        <v>2.4460923922037846E-3</v>
      </c>
    </row>
    <row r="97" spans="1:10" x14ac:dyDescent="0.15">
      <c r="A97">
        <v>94</v>
      </c>
      <c r="B97" s="1">
        <v>36434</v>
      </c>
      <c r="C97" s="7">
        <v>2219</v>
      </c>
      <c r="D97" s="20">
        <f t="shared" si="9"/>
        <v>7.7048119229325938</v>
      </c>
      <c r="E97" s="22">
        <f t="shared" si="12"/>
        <v>7.6820229558179118</v>
      </c>
      <c r="F97" s="22">
        <f t="shared" si="13"/>
        <v>1.9795289790173099E-3</v>
      </c>
      <c r="G97" s="18">
        <f>$O$3*(D97-E96-F96)+(1-$O$3)*G85</f>
        <v>1.9151768463603815E-2</v>
      </c>
      <c r="H97" s="18">
        <f t="shared" si="14"/>
        <v>7.6976197469831007</v>
      </c>
      <c r="I97" s="17">
        <f t="shared" si="10"/>
        <v>2203.0978157697118</v>
      </c>
      <c r="J97" s="23">
        <f t="shared" si="11"/>
        <v>9.3346547864280472E-4</v>
      </c>
    </row>
    <row r="98" spans="1:10" x14ac:dyDescent="0.15">
      <c r="A98">
        <v>95</v>
      </c>
      <c r="B98" s="1">
        <v>36465</v>
      </c>
      <c r="C98" s="7">
        <v>2273</v>
      </c>
      <c r="D98" s="20">
        <f t="shared" si="9"/>
        <v>7.7288558238525429</v>
      </c>
      <c r="E98" s="22">
        <f t="shared" si="12"/>
        <v>7.6878970408931089</v>
      </c>
      <c r="F98" s="22">
        <f t="shared" si="13"/>
        <v>2.0410695060665064E-3</v>
      </c>
      <c r="G98" s="18">
        <f>$O$3*(D98-E97-F97)+(1-$O$3)*G86</f>
        <v>3.405062235067273E-2</v>
      </c>
      <c r="H98" s="18">
        <f t="shared" si="14"/>
        <v>7.7151956663104597</v>
      </c>
      <c r="I98" s="17">
        <f t="shared" si="10"/>
        <v>2242.1615703463967</v>
      </c>
      <c r="J98" s="23">
        <f t="shared" si="11"/>
        <v>1.7674229993947653E-3</v>
      </c>
    </row>
    <row r="99" spans="1:10" x14ac:dyDescent="0.15">
      <c r="A99">
        <v>96</v>
      </c>
      <c r="B99" s="1">
        <v>36495</v>
      </c>
      <c r="C99" s="7">
        <v>3265</v>
      </c>
      <c r="D99" s="20">
        <f t="shared" si="9"/>
        <v>8.0910150417105307</v>
      </c>
      <c r="E99" s="22">
        <f t="shared" si="12"/>
        <v>7.7068497421303377</v>
      </c>
      <c r="F99" s="22">
        <f t="shared" si="13"/>
        <v>2.3083016897339956E-3</v>
      </c>
      <c r="G99" s="18">
        <f>$O$3*(D99-E98-F98)+(1-$O$3)*G87</f>
        <v>0.35416746021931872</v>
      </c>
      <c r="H99" s="18">
        <f t="shared" si="14"/>
        <v>8.0316974845778955</v>
      </c>
      <c r="I99" s="17">
        <f t="shared" si="10"/>
        <v>3076.9603354359151</v>
      </c>
      <c r="J99" s="23">
        <f t="shared" si="11"/>
        <v>7.3312874623076719E-3</v>
      </c>
    </row>
    <row r="100" spans="1:10" x14ac:dyDescent="0.15">
      <c r="A100">
        <v>97</v>
      </c>
      <c r="B100" s="1">
        <v>36526</v>
      </c>
      <c r="C100" s="7">
        <v>1920</v>
      </c>
      <c r="D100" s="20">
        <f t="shared" si="9"/>
        <v>7.5600804650218274</v>
      </c>
      <c r="E100" s="22">
        <f t="shared" si="12"/>
        <v>7.7013819708176428</v>
      </c>
      <c r="F100" s="22">
        <f t="shared" si="13"/>
        <v>2.1854266767352311E-3</v>
      </c>
      <c r="G100" s="18">
        <f>$O$3*(D100-E99-F99)+(1-$O$3)*G88</f>
        <v>-0.127508313483364</v>
      </c>
      <c r="H100" s="18">
        <f t="shared" si="14"/>
        <v>7.5873550451405016</v>
      </c>
      <c r="I100" s="17">
        <f t="shared" si="10"/>
        <v>1973.0878776365714</v>
      </c>
      <c r="J100" s="23">
        <f t="shared" si="11"/>
        <v>3.6077102942045848E-3</v>
      </c>
    </row>
    <row r="101" spans="1:10" x14ac:dyDescent="0.15">
      <c r="A101">
        <v>98</v>
      </c>
      <c r="B101" s="1">
        <v>36557</v>
      </c>
      <c r="C101" s="7">
        <v>1976</v>
      </c>
      <c r="D101" s="20">
        <f t="shared" si="9"/>
        <v>7.5888298783078127</v>
      </c>
      <c r="E101" s="22">
        <f t="shared" si="12"/>
        <v>7.7149176257461098</v>
      </c>
      <c r="F101" s="22">
        <f t="shared" si="13"/>
        <v>2.3647793453039118E-3</v>
      </c>
      <c r="G101" s="18">
        <f>$O$3*(D101-E100-F100)+(1-$O$3)*G89</f>
        <v>-0.14622077358368654</v>
      </c>
      <c r="H101" s="18">
        <f t="shared" si="14"/>
        <v>7.5490189467848694</v>
      </c>
      <c r="I101" s="17">
        <f t="shared" si="10"/>
        <v>1898.8789159723797</v>
      </c>
      <c r="J101" s="23">
        <f t="shared" si="11"/>
        <v>5.2459907734577586E-3</v>
      </c>
    </row>
    <row r="102" spans="1:10" x14ac:dyDescent="0.15">
      <c r="A102">
        <v>99</v>
      </c>
      <c r="B102" s="1">
        <v>36586</v>
      </c>
      <c r="C102" s="7">
        <v>2190</v>
      </c>
      <c r="D102" s="20">
        <f t="shared" si="9"/>
        <v>7.6916568228105469</v>
      </c>
      <c r="E102" s="22">
        <f t="shared" si="12"/>
        <v>7.7283503645133838</v>
      </c>
      <c r="F102" s="22">
        <f t="shared" si="13"/>
        <v>2.5396716923047134E-3</v>
      </c>
      <c r="G102" s="18">
        <f>$O$3*(D102-E101-F101)+(1-$O$3)*G90</f>
        <v>-5.6325879615041825E-2</v>
      </c>
      <c r="H102" s="18">
        <f t="shared" si="14"/>
        <v>7.6528359493554641</v>
      </c>
      <c r="I102" s="17">
        <f t="shared" si="10"/>
        <v>2106.611369251917</v>
      </c>
      <c r="J102" s="23">
        <f t="shared" si="11"/>
        <v>5.0471406030433838E-3</v>
      </c>
    </row>
    <row r="103" spans="1:10" x14ac:dyDescent="0.15">
      <c r="A103">
        <v>100</v>
      </c>
      <c r="B103" s="1">
        <v>36617</v>
      </c>
      <c r="C103" s="7">
        <v>2132</v>
      </c>
      <c r="D103" s="20">
        <f t="shared" si="9"/>
        <v>7.664815785285735</v>
      </c>
      <c r="E103" s="22">
        <f t="shared" si="12"/>
        <v>7.7255433569564769</v>
      </c>
      <c r="F103" s="22">
        <f t="shared" si="13"/>
        <v>2.4551851806629264E-3</v>
      </c>
      <c r="G103" s="18">
        <f>$O$3*(D103-E102-F102)+(1-$O$3)*G91</f>
        <v>-5.1243636129711501E-2</v>
      </c>
      <c r="H103" s="18">
        <f t="shared" si="14"/>
        <v>7.683569265545751</v>
      </c>
      <c r="I103" s="17">
        <f t="shared" si="10"/>
        <v>2172.3596792942958</v>
      </c>
      <c r="J103" s="23">
        <f t="shared" si="11"/>
        <v>2.4466968007264235E-3</v>
      </c>
    </row>
    <row r="104" spans="1:10" x14ac:dyDescent="0.15">
      <c r="A104">
        <v>101</v>
      </c>
      <c r="B104" s="1">
        <v>36647</v>
      </c>
      <c r="C104" s="7">
        <v>2357</v>
      </c>
      <c r="D104" s="20">
        <f t="shared" si="9"/>
        <v>7.7651449029361315</v>
      </c>
      <c r="E104" s="22">
        <f t="shared" si="12"/>
        <v>7.7317116805333868</v>
      </c>
      <c r="F104" s="22">
        <f t="shared" si="13"/>
        <v>2.5138590033704222E-3</v>
      </c>
      <c r="G104" s="18">
        <f>$O$3*(D104-E103-F103)+(1-$O$3)*G92</f>
        <v>2.6846860370626328E-2</v>
      </c>
      <c r="H104" s="18">
        <f t="shared" si="14"/>
        <v>7.7521210680713448</v>
      </c>
      <c r="I104" s="17">
        <f t="shared" si="10"/>
        <v>2326.5018537248602</v>
      </c>
      <c r="J104" s="23">
        <f t="shared" si="11"/>
        <v>1.6772172351686718E-3</v>
      </c>
    </row>
    <row r="105" spans="1:10" x14ac:dyDescent="0.15">
      <c r="A105">
        <v>102</v>
      </c>
      <c r="B105" s="1">
        <v>36678</v>
      </c>
      <c r="C105" s="7">
        <v>2413</v>
      </c>
      <c r="D105" s="20">
        <f t="shared" si="9"/>
        <v>7.7886260656250315</v>
      </c>
      <c r="E105" s="22">
        <f t="shared" si="12"/>
        <v>7.7490184702079672</v>
      </c>
      <c r="F105" s="22">
        <f t="shared" si="13"/>
        <v>2.7476121520287472E-3</v>
      </c>
      <c r="G105" s="18">
        <f>$O$3*(D105-E104-F104)+(1-$O$3)*G93</f>
        <v>1.3367906367198219E-2</v>
      </c>
      <c r="H105" s="18">
        <f t="shared" si="14"/>
        <v>7.7367398535671033</v>
      </c>
      <c r="I105" s="17">
        <f t="shared" si="10"/>
        <v>2290.9912280380686</v>
      </c>
      <c r="J105" s="23">
        <f t="shared" si="11"/>
        <v>6.6617926731554261E-3</v>
      </c>
    </row>
    <row r="106" spans="1:10" x14ac:dyDescent="0.15">
      <c r="A106">
        <v>103</v>
      </c>
      <c r="B106" s="1">
        <v>36708</v>
      </c>
      <c r="C106" s="7">
        <v>2463</v>
      </c>
      <c r="D106" s="20">
        <f t="shared" si="9"/>
        <v>7.8091353981205378</v>
      </c>
      <c r="E106" s="22">
        <f t="shared" si="12"/>
        <v>7.7497287753424509</v>
      </c>
      <c r="F106" s="22">
        <f t="shared" si="13"/>
        <v>2.7154192795872038E-3</v>
      </c>
      <c r="G106" s="18">
        <f>$O$3*(D106-E105-F105)+(1-$O$3)*G94</f>
        <v>6.3020396399261755E-2</v>
      </c>
      <c r="H106" s="18">
        <f t="shared" si="14"/>
        <v>7.816281253548981</v>
      </c>
      <c r="I106" s="17">
        <f t="shared" si="10"/>
        <v>2480.6632763679536</v>
      </c>
      <c r="J106" s="23">
        <f t="shared" si="11"/>
        <v>9.150635843966767E-4</v>
      </c>
    </row>
    <row r="107" spans="1:10" x14ac:dyDescent="0.15">
      <c r="A107">
        <v>104</v>
      </c>
      <c r="B107" s="1">
        <v>36739</v>
      </c>
      <c r="C107" s="7">
        <v>2422</v>
      </c>
      <c r="D107" s="20">
        <f t="shared" si="9"/>
        <v>7.7923489241130373</v>
      </c>
      <c r="E107" s="22">
        <f t="shared" si="12"/>
        <v>7.757468662408268</v>
      </c>
      <c r="F107" s="22">
        <f t="shared" si="13"/>
        <v>2.7948143089744073E-3</v>
      </c>
      <c r="G107" s="18">
        <f>$O$3*(D107-E106-F106)+(1-$O$3)*G95</f>
        <v>2.5967864609019231E-2</v>
      </c>
      <c r="H107" s="18">
        <f t="shared" si="14"/>
        <v>7.7747256007277725</v>
      </c>
      <c r="I107" s="17">
        <f t="shared" si="10"/>
        <v>2379.6902252296591</v>
      </c>
      <c r="J107" s="23">
        <f t="shared" si="11"/>
        <v>2.2616188721644938E-3</v>
      </c>
    </row>
    <row r="108" spans="1:10" x14ac:dyDescent="0.15">
      <c r="A108">
        <v>105</v>
      </c>
      <c r="B108" s="1">
        <v>36770</v>
      </c>
      <c r="C108" s="7">
        <v>2358</v>
      </c>
      <c r="D108" s="20">
        <f t="shared" si="9"/>
        <v>7.7655690810973166</v>
      </c>
      <c r="E108" s="22">
        <f t="shared" si="12"/>
        <v>7.7690479279283675</v>
      </c>
      <c r="F108" s="22">
        <f t="shared" si="13"/>
        <v>2.9336233911958385E-3</v>
      </c>
      <c r="G108" s="18">
        <f>$O$3*(D108-E107-F107)+(1-$O$3)*G96</f>
        <v>-1.9060699634717748E-2</v>
      </c>
      <c r="H108" s="18">
        <f t="shared" si="14"/>
        <v>7.7347576138848044</v>
      </c>
      <c r="I108" s="17">
        <f t="shared" si="10"/>
        <v>2286.4544323078426</v>
      </c>
      <c r="J108" s="23">
        <f t="shared" si="11"/>
        <v>3.9677024170079664E-3</v>
      </c>
    </row>
    <row r="109" spans="1:10" x14ac:dyDescent="0.15">
      <c r="A109">
        <v>106</v>
      </c>
      <c r="B109" s="1">
        <v>36800</v>
      </c>
      <c r="C109" s="7">
        <v>2352</v>
      </c>
      <c r="D109" s="20">
        <f t="shared" si="9"/>
        <v>7.7630213090185176</v>
      </c>
      <c r="E109" s="22">
        <f t="shared" si="12"/>
        <v>7.7639667240701691</v>
      </c>
      <c r="F109" s="22">
        <f t="shared" si="13"/>
        <v>2.8069756601181392E-3</v>
      </c>
      <c r="G109" s="18">
        <f>$O$3*(D109-E108-F108)+(1-$O$3)*G97</f>
        <v>1.3271279360486119E-2</v>
      </c>
      <c r="H109" s="18">
        <f t="shared" si="14"/>
        <v>7.7911333197831674</v>
      </c>
      <c r="I109" s="17">
        <f t="shared" si="10"/>
        <v>2419.0575950754687</v>
      </c>
      <c r="J109" s="23">
        <f t="shared" si="11"/>
        <v>3.6212718792863869E-3</v>
      </c>
    </row>
    <row r="110" spans="1:10" x14ac:dyDescent="0.15">
      <c r="A110">
        <v>107</v>
      </c>
      <c r="B110" s="1">
        <v>36831</v>
      </c>
      <c r="C110" s="7">
        <v>2549</v>
      </c>
      <c r="D110" s="20">
        <f t="shared" si="9"/>
        <v>7.8434564043761155</v>
      </c>
      <c r="E110" s="22">
        <f t="shared" si="12"/>
        <v>7.7789282473981238</v>
      </c>
      <c r="F110" s="22">
        <f t="shared" si="13"/>
        <v>2.9990379262790955E-3</v>
      </c>
      <c r="G110" s="18">
        <f>$O$3*(D110-E109-F109)+(1-$O$3)*G98</f>
        <v>4.296842967077831E-2</v>
      </c>
      <c r="H110" s="18">
        <f t="shared" si="14"/>
        <v>7.8008243220809605</v>
      </c>
      <c r="I110" s="17">
        <f t="shared" si="10"/>
        <v>2442.614649156315</v>
      </c>
      <c r="J110" s="23">
        <f t="shared" si="11"/>
        <v>5.4353693189866025E-3</v>
      </c>
    </row>
    <row r="111" spans="1:10" x14ac:dyDescent="0.15">
      <c r="A111">
        <v>108</v>
      </c>
      <c r="B111" s="1">
        <v>36861</v>
      </c>
      <c r="C111" s="7">
        <v>3375</v>
      </c>
      <c r="D111" s="20">
        <f t="shared" si="9"/>
        <v>8.1241506033066297</v>
      </c>
      <c r="E111" s="22">
        <f t="shared" si="12"/>
        <v>7.7785219708673932</v>
      </c>
      <c r="F111" s="22">
        <f t="shared" si="13"/>
        <v>2.9452282387878313E-3</v>
      </c>
      <c r="G111" s="18">
        <f>$O$3*(D111-E110-F110)+(1-$O$3)*G99</f>
        <v>0.35166897660463436</v>
      </c>
      <c r="H111" s="18">
        <f t="shared" si="14"/>
        <v>8.1360947455437209</v>
      </c>
      <c r="I111" s="17">
        <f t="shared" si="10"/>
        <v>3415.5531844345169</v>
      </c>
      <c r="J111" s="23">
        <f t="shared" si="11"/>
        <v>1.470201971911963E-3</v>
      </c>
    </row>
    <row r="112" spans="1:10" x14ac:dyDescent="0.15">
      <c r="A112">
        <v>109</v>
      </c>
      <c r="B112" s="1">
        <v>36892</v>
      </c>
      <c r="C112" s="7">
        <v>2109</v>
      </c>
      <c r="D112" s="20">
        <f t="shared" si="9"/>
        <v>7.6539691804787742</v>
      </c>
      <c r="E112" s="22">
        <f t="shared" si="12"/>
        <v>7.7814701342036638</v>
      </c>
      <c r="F112" s="22">
        <f t="shared" si="13"/>
        <v>2.945274618257423E-3</v>
      </c>
      <c r="G112" s="18">
        <f>$O$3*(D112-E111-F111)+(1-$O$3)*G100</f>
        <v>-0.12750615999854994</v>
      </c>
      <c r="H112" s="18">
        <f t="shared" si="14"/>
        <v>7.6539588856228162</v>
      </c>
      <c r="I112" s="17">
        <f t="shared" si="10"/>
        <v>2108.9782882605436</v>
      </c>
      <c r="J112" s="23">
        <f t="shared" si="11"/>
        <v>1.3450349374536514E-6</v>
      </c>
    </row>
    <row r="113" spans="1:10" x14ac:dyDescent="0.15">
      <c r="A113">
        <v>110</v>
      </c>
      <c r="B113" s="1">
        <v>36923</v>
      </c>
      <c r="C113" s="7">
        <v>2052</v>
      </c>
      <c r="D113" s="20">
        <f t="shared" si="9"/>
        <v>7.6265702062906602</v>
      </c>
      <c r="E113" s="22">
        <f t="shared" si="12"/>
        <v>7.781101245681203</v>
      </c>
      <c r="F113" s="22">
        <f t="shared" si="13"/>
        <v>2.8929052746480477E-3</v>
      </c>
      <c r="G113" s="18">
        <f>$O$3*(D113-E112-F112)+(1-$O$3)*G101</f>
        <v>-0.14865237935989578</v>
      </c>
      <c r="H113" s="18">
        <f t="shared" si="14"/>
        <v>7.6381946352382348</v>
      </c>
      <c r="I113" s="17">
        <f t="shared" si="10"/>
        <v>2075.9925076308177</v>
      </c>
      <c r="J113" s="23">
        <f t="shared" si="11"/>
        <v>1.5242013950106193E-3</v>
      </c>
    </row>
    <row r="114" spans="1:10" x14ac:dyDescent="0.15">
      <c r="A114">
        <v>111</v>
      </c>
      <c r="B114" s="1">
        <v>36951</v>
      </c>
      <c r="C114" s="7">
        <v>2327</v>
      </c>
      <c r="D114" s="20">
        <f t="shared" si="9"/>
        <v>7.7523351633022921</v>
      </c>
      <c r="E114" s="22">
        <f t="shared" si="12"/>
        <v>7.791026763439743</v>
      </c>
      <c r="F114" s="22">
        <f t="shared" si="13"/>
        <v>3.0040323628458539E-3</v>
      </c>
      <c r="G114" s="18">
        <f>$O$3*(D114-E113-F113)+(1-$O$3)*G102</f>
        <v>-5.1166042753792315E-2</v>
      </c>
      <c r="H114" s="18">
        <f t="shared" si="14"/>
        <v>7.7276682713408098</v>
      </c>
      <c r="I114" s="17">
        <f t="shared" si="10"/>
        <v>2270.302295290875</v>
      </c>
      <c r="J114" s="23">
        <f t="shared" si="11"/>
        <v>3.1818660367329702E-3</v>
      </c>
    </row>
    <row r="115" spans="1:10" x14ac:dyDescent="0.15">
      <c r="A115">
        <v>112</v>
      </c>
      <c r="B115" s="1">
        <v>36982</v>
      </c>
      <c r="C115" s="7">
        <v>2231</v>
      </c>
      <c r="D115" s="20">
        <f t="shared" si="9"/>
        <v>7.7102051944325325</v>
      </c>
      <c r="E115" s="22">
        <f t="shared" si="12"/>
        <v>7.7847415697478111</v>
      </c>
      <c r="F115" s="22">
        <f t="shared" si="13"/>
        <v>2.8572469903483536E-3</v>
      </c>
      <c r="G115" s="18">
        <f>$O$3*(D115-E114-F114)+(1-$O$3)*G103</f>
        <v>-5.8059153282078946E-2</v>
      </c>
      <c r="H115" s="18">
        <f t="shared" si="14"/>
        <v>7.7427871596728775</v>
      </c>
      <c r="I115" s="17">
        <f t="shared" si="10"/>
        <v>2304.8875285221943</v>
      </c>
      <c r="J115" s="23">
        <f t="shared" si="11"/>
        <v>4.2258233625055907E-3</v>
      </c>
    </row>
    <row r="116" spans="1:10" x14ac:dyDescent="0.15">
      <c r="A116">
        <v>113</v>
      </c>
      <c r="B116" s="1">
        <v>37012</v>
      </c>
      <c r="C116" s="7">
        <v>2470</v>
      </c>
      <c r="D116" s="20">
        <f t="shared" si="9"/>
        <v>7.8119734296220225</v>
      </c>
      <c r="E116" s="22">
        <f t="shared" si="12"/>
        <v>7.7868939708027316</v>
      </c>
      <c r="F116" s="22">
        <f t="shared" si="13"/>
        <v>2.8461092408119532E-3</v>
      </c>
      <c r="G116" s="18">
        <f>$O$3*(D116-E115-F115)+(1-$O$3)*G104</f>
        <v>2.6329713997574885E-2</v>
      </c>
      <c r="H116" s="18">
        <f t="shared" si="14"/>
        <v>7.814445677108786</v>
      </c>
      <c r="I116" s="17">
        <f t="shared" si="10"/>
        <v>2476.1140058460278</v>
      </c>
      <c r="J116" s="23">
        <f t="shared" si="11"/>
        <v>3.1646900863603871E-4</v>
      </c>
    </row>
    <row r="117" spans="1:10" x14ac:dyDescent="0.15">
      <c r="A117">
        <v>114</v>
      </c>
      <c r="B117" s="1">
        <v>37043</v>
      </c>
      <c r="C117" s="7">
        <v>2526</v>
      </c>
      <c r="D117" s="20">
        <f t="shared" si="9"/>
        <v>7.8343923029104365</v>
      </c>
      <c r="E117" s="22">
        <f t="shared" si="12"/>
        <v>7.7986593421503922</v>
      </c>
      <c r="F117" s="22">
        <f t="shared" si="13"/>
        <v>2.9870485615945764E-3</v>
      </c>
      <c r="G117" s="18">
        <f>$O$3*(D117-E116-F116)+(1-$O$3)*G105</f>
        <v>1.9911980493204036E-2</v>
      </c>
      <c r="H117" s="18">
        <f t="shared" si="14"/>
        <v>7.8031079864107413</v>
      </c>
      <c r="I117" s="17">
        <f t="shared" si="10"/>
        <v>2448.1991352208247</v>
      </c>
      <c r="J117" s="23">
        <f t="shared" si="11"/>
        <v>3.9932027003642956E-3</v>
      </c>
    </row>
    <row r="118" spans="1:10" x14ac:dyDescent="0.15">
      <c r="A118">
        <v>115</v>
      </c>
      <c r="B118" s="1">
        <v>37073</v>
      </c>
      <c r="C118" s="7">
        <v>2483</v>
      </c>
      <c r="D118" s="20">
        <f t="shared" si="9"/>
        <v>7.8172227855081662</v>
      </c>
      <c r="E118" s="22">
        <f t="shared" si="12"/>
        <v>7.7881199489340514</v>
      </c>
      <c r="F118" s="22">
        <f t="shared" si="13"/>
        <v>2.7733080644603936E-3</v>
      </c>
      <c r="G118" s="18">
        <f>$O$3*(D118-E117-F117)+(1-$O$3)*G106</f>
        <v>5.309602859893154E-2</v>
      </c>
      <c r="H118" s="18">
        <f t="shared" si="14"/>
        <v>7.8646667871112488</v>
      </c>
      <c r="I118" s="17">
        <f t="shared" si="10"/>
        <v>2603.6427134836949</v>
      </c>
      <c r="J118" s="23">
        <f t="shared" si="11"/>
        <v>6.06916329556782E-3</v>
      </c>
    </row>
    <row r="119" spans="1:10" x14ac:dyDescent="0.15">
      <c r="A119">
        <v>116</v>
      </c>
      <c r="B119" s="1">
        <v>37104</v>
      </c>
      <c r="C119" s="7">
        <v>2518</v>
      </c>
      <c r="D119" s="20">
        <f t="shared" si="9"/>
        <v>7.8312202146042926</v>
      </c>
      <c r="E119" s="22">
        <f t="shared" si="12"/>
        <v>7.794987081904547</v>
      </c>
      <c r="F119" s="22">
        <f t="shared" si="13"/>
        <v>2.8379973733681967E-3</v>
      </c>
      <c r="G119" s="18">
        <f>$O$3*(D119-E118-F118)+(1-$O$3)*G107</f>
        <v>2.8971509229285625E-2</v>
      </c>
      <c r="H119" s="18">
        <f t="shared" si="14"/>
        <v>7.8168611216075314</v>
      </c>
      <c r="I119" s="17">
        <f t="shared" si="10"/>
        <v>2482.1021509043126</v>
      </c>
      <c r="J119" s="23">
        <f t="shared" si="11"/>
        <v>1.8335703253476634E-3</v>
      </c>
    </row>
    <row r="120" spans="1:10" x14ac:dyDescent="0.15">
      <c r="A120">
        <v>117</v>
      </c>
      <c r="B120" s="1">
        <v>37135</v>
      </c>
      <c r="C120" s="7">
        <v>2316</v>
      </c>
      <c r="D120" s="20">
        <f t="shared" si="9"/>
        <v>7.7475968386928855</v>
      </c>
      <c r="E120" s="22">
        <f t="shared" si="12"/>
        <v>7.7889391102664298</v>
      </c>
      <c r="F120" s="22">
        <f t="shared" si="13"/>
        <v>2.6975841394065512E-3</v>
      </c>
      <c r="G120" s="18">
        <f>$O$3*(D120-E119-F119)+(1-$O$3)*G108</f>
        <v>-2.5580346573660886E-2</v>
      </c>
      <c r="H120" s="18">
        <f t="shared" si="14"/>
        <v>7.7787643796431976</v>
      </c>
      <c r="I120" s="17">
        <f t="shared" si="10"/>
        <v>2389.3207025300803</v>
      </c>
      <c r="J120" s="23">
        <f t="shared" si="11"/>
        <v>4.0228656187497732E-3</v>
      </c>
    </row>
    <row r="121" spans="1:10" x14ac:dyDescent="0.15">
      <c r="A121">
        <v>118</v>
      </c>
      <c r="B121" s="1">
        <v>37165</v>
      </c>
      <c r="C121" s="7">
        <v>2409</v>
      </c>
      <c r="D121" s="20">
        <f t="shared" si="9"/>
        <v>7.7869670026148716</v>
      </c>
      <c r="E121" s="22">
        <f t="shared" si="12"/>
        <v>7.7865216641908477</v>
      </c>
      <c r="F121" s="22">
        <f t="shared" si="13"/>
        <v>2.6167580715494862E-3</v>
      </c>
      <c r="G121" s="18">
        <f>$O$3*(D121-E120-F120)+(1-$O$3)*G109</f>
        <v>9.5183750862702522E-3</v>
      </c>
      <c r="H121" s="18">
        <f t="shared" si="14"/>
        <v>7.8049079737663227</v>
      </c>
      <c r="I121" s="17">
        <f t="shared" si="10"/>
        <v>2452.6098311157161</v>
      </c>
      <c r="J121" s="23">
        <f t="shared" si="11"/>
        <v>2.3039742104244828E-3</v>
      </c>
    </row>
    <row r="122" spans="1:10" x14ac:dyDescent="0.15">
      <c r="A122">
        <v>119</v>
      </c>
      <c r="B122" s="1">
        <v>37196</v>
      </c>
      <c r="C122" s="7">
        <v>2638</v>
      </c>
      <c r="D122" s="20">
        <f t="shared" si="9"/>
        <v>7.8777763332772599</v>
      </c>
      <c r="E122" s="22">
        <f t="shared" si="12"/>
        <v>7.8021589424452724</v>
      </c>
      <c r="F122" s="22">
        <f t="shared" si="13"/>
        <v>2.8225041578094448E-3</v>
      </c>
      <c r="G122" s="18">
        <f>$O$3*(D122-E121-F121)+(1-$O$3)*G110</f>
        <v>5.2521602143472228E-2</v>
      </c>
      <c r="H122" s="18">
        <f t="shared" si="14"/>
        <v>7.8321068519331751</v>
      </c>
      <c r="I122" s="17">
        <f t="shared" si="10"/>
        <v>2520.2335428190254</v>
      </c>
      <c r="J122" s="23">
        <f t="shared" si="11"/>
        <v>5.7972553944147919E-3</v>
      </c>
    </row>
    <row r="123" spans="1:10" x14ac:dyDescent="0.15">
      <c r="A123">
        <v>120</v>
      </c>
      <c r="B123" s="1">
        <v>37226</v>
      </c>
      <c r="C123" s="7">
        <v>3542</v>
      </c>
      <c r="D123" s="20">
        <f t="shared" si="9"/>
        <v>8.1724468183427792</v>
      </c>
      <c r="E123" s="22">
        <f t="shared" si="12"/>
        <v>7.8094850511026195</v>
      </c>
      <c r="F123" s="22">
        <f t="shared" si="13"/>
        <v>2.8936686725007455E-3</v>
      </c>
      <c r="G123" s="18">
        <f>$O$3*(D123-E122-F122)+(1-$O$3)*G111</f>
        <v>0.35497327704183712</v>
      </c>
      <c r="H123" s="18">
        <f t="shared" si="14"/>
        <v>8.1566504232077168</v>
      </c>
      <c r="I123" s="17">
        <f t="shared" si="10"/>
        <v>3486.4887614480135</v>
      </c>
      <c r="J123" s="23">
        <f t="shared" si="11"/>
        <v>1.9328844208086979E-3</v>
      </c>
    </row>
    <row r="124" spans="1:10" x14ac:dyDescent="0.15">
      <c r="A124">
        <v>121</v>
      </c>
      <c r="B124" s="1">
        <v>37257</v>
      </c>
      <c r="C124" s="7">
        <v>2114</v>
      </c>
      <c r="D124" s="20">
        <f t="shared" si="9"/>
        <v>7.6563371664301831</v>
      </c>
      <c r="E124" s="22">
        <f t="shared" si="12"/>
        <v>7.8042431847513347</v>
      </c>
      <c r="F124" s="22">
        <f t="shared" si="13"/>
        <v>2.7651135558644565E-3</v>
      </c>
      <c r="G124" s="18">
        <f>$O$3*(D124-E123-F123)+(1-$O$3)*G112</f>
        <v>-0.13347521255161793</v>
      </c>
      <c r="H124" s="18">
        <f t="shared" si="14"/>
        <v>7.6848725597765704</v>
      </c>
      <c r="I124" s="17">
        <f t="shared" si="10"/>
        <v>2175.1927488922006</v>
      </c>
      <c r="J124" s="23">
        <f t="shared" si="11"/>
        <v>3.7270293517771016E-3</v>
      </c>
    </row>
    <row r="125" spans="1:10" x14ac:dyDescent="0.15">
      <c r="A125">
        <v>122</v>
      </c>
      <c r="B125" s="1">
        <v>37288</v>
      </c>
      <c r="C125" s="7">
        <v>2109</v>
      </c>
      <c r="D125" s="20">
        <f t="shared" si="9"/>
        <v>7.6539691804787742</v>
      </c>
      <c r="E125" s="22">
        <f t="shared" si="12"/>
        <v>7.8057576246606963</v>
      </c>
      <c r="F125" s="22">
        <f t="shared" si="13"/>
        <v>2.7453508118002942E-3</v>
      </c>
      <c r="G125" s="18">
        <f>$O$3*(D125-E124-F124)+(1-$O$3)*G113</f>
        <v>-0.14957000022943712</v>
      </c>
      <c r="H125" s="18">
        <f t="shared" si="14"/>
        <v>7.6583559189473034</v>
      </c>
      <c r="I125" s="17">
        <f t="shared" si="10"/>
        <v>2118.2719533786981</v>
      </c>
      <c r="J125" s="23">
        <f t="shared" si="11"/>
        <v>5.7313249702095289E-4</v>
      </c>
    </row>
    <row r="126" spans="1:10" x14ac:dyDescent="0.15">
      <c r="A126">
        <v>123</v>
      </c>
      <c r="B126" s="1">
        <v>37316</v>
      </c>
      <c r="C126" s="7">
        <v>2366</v>
      </c>
      <c r="D126" s="20">
        <f t="shared" si="9"/>
        <v>7.7689560445383323</v>
      </c>
      <c r="E126" s="22">
        <f t="shared" si="12"/>
        <v>7.8118156226824507</v>
      </c>
      <c r="F126" s="22">
        <f t="shared" si="13"/>
        <v>2.7976962011576579E-3</v>
      </c>
      <c r="G126" s="18">
        <f>$O$3*(D126-E125-F125)+(1-$O$3)*G114</f>
        <v>-4.8735549217942237E-2</v>
      </c>
      <c r="H126" s="18">
        <f t="shared" si="14"/>
        <v>7.7573369327187045</v>
      </c>
      <c r="I126" s="17">
        <f t="shared" si="10"/>
        <v>2338.6682741141935</v>
      </c>
      <c r="J126" s="23">
        <f t="shared" si="11"/>
        <v>1.4955821287978837E-3</v>
      </c>
    </row>
    <row r="127" spans="1:10" x14ac:dyDescent="0.15">
      <c r="A127">
        <v>124</v>
      </c>
      <c r="B127" s="1">
        <v>37347</v>
      </c>
      <c r="C127" s="7">
        <v>2300</v>
      </c>
      <c r="D127" s="20">
        <f t="shared" si="9"/>
        <v>7.7406644019172415</v>
      </c>
      <c r="E127" s="22">
        <f t="shared" si="12"/>
        <v>7.81008309470187</v>
      </c>
      <c r="F127" s="22">
        <f t="shared" si="13"/>
        <v>2.7261110507810424E-3</v>
      </c>
      <c r="G127" s="18">
        <f>$O$3*(D127-E126-F126)+(1-$O$3)*G115</f>
        <v>-6.1382984614488267E-2</v>
      </c>
      <c r="H127" s="18">
        <f t="shared" si="14"/>
        <v>7.7565541656015293</v>
      </c>
      <c r="I127" s="17">
        <f t="shared" si="10"/>
        <v>2336.8383577838376</v>
      </c>
      <c r="J127" s="23">
        <f t="shared" si="11"/>
        <v>2.0527648350640551E-3</v>
      </c>
    </row>
    <row r="128" spans="1:10" x14ac:dyDescent="0.15">
      <c r="A128">
        <v>125</v>
      </c>
      <c r="B128" s="1">
        <v>37377</v>
      </c>
      <c r="C128" s="7">
        <v>2569</v>
      </c>
      <c r="D128" s="20">
        <f t="shared" si="9"/>
        <v>7.8512719971098832</v>
      </c>
      <c r="E128" s="22">
        <f t="shared" si="12"/>
        <v>7.8162683862380078</v>
      </c>
      <c r="F128" s="22">
        <f t="shared" si="13"/>
        <v>2.7807719119857296E-3</v>
      </c>
      <c r="G128" s="18">
        <f>$O$3*(D128-E127-F127)+(1-$O$3)*G116</f>
        <v>2.8867719186818346E-2</v>
      </c>
      <c r="H128" s="18">
        <f t="shared" si="14"/>
        <v>7.8391389197502255</v>
      </c>
      <c r="I128" s="17">
        <f t="shared" si="10"/>
        <v>2538.0184550729127</v>
      </c>
      <c r="J128" s="23">
        <f t="shared" si="11"/>
        <v>1.5453645427293851E-3</v>
      </c>
    </row>
    <row r="129" spans="1:10" x14ac:dyDescent="0.15">
      <c r="A129">
        <v>126</v>
      </c>
      <c r="B129" s="1">
        <v>37408</v>
      </c>
      <c r="C129" s="7">
        <v>2486</v>
      </c>
      <c r="D129" s="20">
        <f t="shared" si="9"/>
        <v>7.818430272070656</v>
      </c>
      <c r="E129" s="22">
        <f t="shared" si="12"/>
        <v>7.8131957401843799</v>
      </c>
      <c r="F129" s="22">
        <f t="shared" si="13"/>
        <v>2.6882780775801993E-3</v>
      </c>
      <c r="G129" s="18">
        <f>$O$3*(D129-E128-F128)+(1-$O$3)*G117</f>
        <v>1.5617320172811297E-2</v>
      </c>
      <c r="H129" s="18">
        <f t="shared" si="14"/>
        <v>7.8389611386431977</v>
      </c>
      <c r="I129" s="17">
        <f t="shared" si="10"/>
        <v>2537.5672834483967</v>
      </c>
      <c r="J129" s="23">
        <f t="shared" si="11"/>
        <v>2.6259576229621098E-3</v>
      </c>
    </row>
    <row r="130" spans="1:10" x14ac:dyDescent="0.15">
      <c r="A130">
        <v>127</v>
      </c>
      <c r="B130" s="1">
        <v>37438</v>
      </c>
      <c r="C130" s="7">
        <v>2568</v>
      </c>
      <c r="D130" s="20">
        <f t="shared" si="9"/>
        <v>7.850882664809852</v>
      </c>
      <c r="E130" s="22">
        <f t="shared" si="12"/>
        <v>7.8107243947821701</v>
      </c>
      <c r="F130" s="22">
        <f t="shared" si="13"/>
        <v>2.6067473612469165E-3</v>
      </c>
      <c r="G130" s="18">
        <f>$O$3*(D130-E129-F129)+(1-$O$3)*G118</f>
        <v>4.9310406188743792E-2</v>
      </c>
      <c r="H130" s="18">
        <f t="shared" si="14"/>
        <v>7.8689800468608917</v>
      </c>
      <c r="I130" s="17">
        <f t="shared" si="10"/>
        <v>2614.8971550187271</v>
      </c>
      <c r="J130" s="23">
        <f t="shared" si="11"/>
        <v>2.3051397943008286E-3</v>
      </c>
    </row>
    <row r="131" spans="1:10" x14ac:dyDescent="0.15">
      <c r="A131">
        <v>128</v>
      </c>
      <c r="B131" s="1">
        <v>37469</v>
      </c>
      <c r="C131" s="7">
        <v>2595</v>
      </c>
      <c r="D131" s="20">
        <f t="shared" si="9"/>
        <v>7.8613417955999889</v>
      </c>
      <c r="E131" s="22">
        <f t="shared" si="12"/>
        <v>7.8187592651345295</v>
      </c>
      <c r="F131" s="22">
        <f t="shared" si="13"/>
        <v>2.6925208207917925E-3</v>
      </c>
      <c r="G131" s="18">
        <f>$O$3*(D131-E130-F130)+(1-$O$3)*G119</f>
        <v>3.2954130077668009E-2</v>
      </c>
      <c r="H131" s="18">
        <f t="shared" si="14"/>
        <v>7.8423026513727025</v>
      </c>
      <c r="I131" s="17">
        <f t="shared" si="10"/>
        <v>2546.0607794875918</v>
      </c>
      <c r="J131" s="23">
        <f t="shared" si="11"/>
        <v>2.4218695385999646E-3</v>
      </c>
    </row>
    <row r="132" spans="1:10" x14ac:dyDescent="0.15">
      <c r="A132">
        <v>129</v>
      </c>
      <c r="B132" s="1">
        <v>37500</v>
      </c>
      <c r="C132" s="7">
        <v>2297</v>
      </c>
      <c r="D132" s="20">
        <f t="shared" si="9"/>
        <v>7.7393592026890978</v>
      </c>
      <c r="E132" s="22">
        <f t="shared" si="12"/>
        <v>7.8053399603602127</v>
      </c>
      <c r="F132" s="22">
        <f t="shared" si="13"/>
        <v>2.4379269173119252E-3</v>
      </c>
      <c r="G132" s="18">
        <f>$O$3*(D132-E131-F131)+(1-$O$3)*G120</f>
        <v>-3.7401613819378829E-2</v>
      </c>
      <c r="H132" s="18">
        <f t="shared" si="14"/>
        <v>7.7958714393816599</v>
      </c>
      <c r="I132" s="17">
        <f t="shared" si="10"/>
        <v>2430.546575865355</v>
      </c>
      <c r="J132" s="23">
        <f t="shared" si="11"/>
        <v>7.3019270992004757E-3</v>
      </c>
    </row>
    <row r="133" spans="1:10" x14ac:dyDescent="0.15">
      <c r="A133">
        <v>130</v>
      </c>
      <c r="B133" s="1">
        <v>37530</v>
      </c>
      <c r="C133" s="7">
        <v>2401</v>
      </c>
      <c r="D133" s="20">
        <f t="shared" ref="D133:D196" si="15">LN(C133)</f>
        <v>7.7836405962212529</v>
      </c>
      <c r="E133" s="22">
        <f t="shared" si="12"/>
        <v>7.7981825455442682</v>
      </c>
      <c r="F133" s="22">
        <f t="shared" si="13"/>
        <v>2.286304402987124E-3</v>
      </c>
      <c r="G133" s="18">
        <f>$O$3*(D133-E132-F132)+(1-$O$3)*G121</f>
        <v>2.478260465289232E-3</v>
      </c>
      <c r="H133" s="18">
        <f t="shared" si="14"/>
        <v>7.8172962623637954</v>
      </c>
      <c r="I133" s="17">
        <f t="shared" si="10"/>
        <v>2483.1824497353605</v>
      </c>
      <c r="J133" s="23">
        <f t="shared" si="11"/>
        <v>4.3238977605005767E-3</v>
      </c>
    </row>
    <row r="134" spans="1:10" x14ac:dyDescent="0.15">
      <c r="A134">
        <v>131</v>
      </c>
      <c r="B134" s="1">
        <v>37561</v>
      </c>
      <c r="C134" s="7">
        <v>2601</v>
      </c>
      <c r="D134" s="20">
        <f t="shared" si="15"/>
        <v>7.8636512654486515</v>
      </c>
      <c r="E134" s="22">
        <f t="shared" si="12"/>
        <v>7.8035082830962086</v>
      </c>
      <c r="F134" s="22">
        <f t="shared" si="13"/>
        <v>2.3343325513301063E-3</v>
      </c>
      <c r="G134" s="18">
        <f>$O$3*(D134-E133-F133)+(1-$O$3)*G122</f>
        <v>5.4751638169940886E-2</v>
      </c>
      <c r="H134" s="18">
        <f t="shared" si="14"/>
        <v>7.8529904520907277</v>
      </c>
      <c r="I134" s="17">
        <f t="shared" ref="I134:I197" si="16">EXP(H134)</f>
        <v>2573.4185062604811</v>
      </c>
      <c r="J134" s="23">
        <f t="shared" ref="J134:J197" si="17">ABS(D134-H134)/D134</f>
        <v>1.355707800111295E-3</v>
      </c>
    </row>
    <row r="135" spans="1:10" x14ac:dyDescent="0.15">
      <c r="A135">
        <v>132</v>
      </c>
      <c r="B135" s="1">
        <v>37591</v>
      </c>
      <c r="C135" s="7">
        <v>3488</v>
      </c>
      <c r="D135" s="20">
        <f t="shared" si="15"/>
        <v>8.1570837850288704</v>
      </c>
      <c r="E135" s="22">
        <f t="shared" si="12"/>
        <v>7.804778579409593</v>
      </c>
      <c r="F135" s="22">
        <f t="shared" si="13"/>
        <v>2.3175189917701718E-3</v>
      </c>
      <c r="G135" s="18">
        <f>$O$3*(D135-E134-F134)+(1-$O$3)*G123</f>
        <v>0.35419259227997502</v>
      </c>
      <c r="H135" s="18">
        <f t="shared" si="14"/>
        <v>8.1608158926893761</v>
      </c>
      <c r="I135" s="17">
        <f t="shared" si="16"/>
        <v>3501.0419132941083</v>
      </c>
      <c r="J135" s="23">
        <f t="shared" si="17"/>
        <v>4.5752964648413026E-4</v>
      </c>
    </row>
    <row r="136" spans="1:10" x14ac:dyDescent="0.15">
      <c r="A136">
        <v>133</v>
      </c>
      <c r="B136" s="1">
        <v>37622</v>
      </c>
      <c r="C136" s="7">
        <v>2121</v>
      </c>
      <c r="D136" s="20">
        <f t="shared" si="15"/>
        <v>7.6596429545646822</v>
      </c>
      <c r="E136" s="22">
        <f t="shared" si="12"/>
        <v>7.803110943960025</v>
      </c>
      <c r="F136" s="22">
        <f t="shared" si="13"/>
        <v>2.2545468587116791E-3</v>
      </c>
      <c r="G136" s="18">
        <f>$O$3*(D136-E135-F135)+(1-$O$3)*G124</f>
        <v>-0.13639912551160094</v>
      </c>
      <c r="H136" s="18">
        <f t="shared" si="14"/>
        <v>7.6736208858497452</v>
      </c>
      <c r="I136" s="17">
        <f t="shared" si="16"/>
        <v>2150.8553642708694</v>
      </c>
      <c r="J136" s="23">
        <f t="shared" si="17"/>
        <v>1.8248802676543786E-3</v>
      </c>
    </row>
    <row r="137" spans="1:10" x14ac:dyDescent="0.15">
      <c r="A137">
        <v>134</v>
      </c>
      <c r="B137" s="1">
        <v>37653</v>
      </c>
      <c r="C137" s="7">
        <v>2046</v>
      </c>
      <c r="D137" s="20">
        <f t="shared" si="15"/>
        <v>7.6236419465115715</v>
      </c>
      <c r="E137" s="22">
        <f t="shared" si="12"/>
        <v>7.7961984090544236</v>
      </c>
      <c r="F137" s="22">
        <f t="shared" si="13"/>
        <v>2.1096915711392929E-3</v>
      </c>
      <c r="G137" s="18">
        <f>$O$3*(D137-E136-F136)+(1-$O$3)*G125</f>
        <v>-0.15629589995815585</v>
      </c>
      <c r="H137" s="18">
        <f t="shared" si="14"/>
        <v>7.6557954905893002</v>
      </c>
      <c r="I137" s="17">
        <f t="shared" si="16"/>
        <v>2112.8552073536248</v>
      </c>
      <c r="J137" s="23">
        <f t="shared" si="17"/>
        <v>4.2176094186114777E-3</v>
      </c>
    </row>
    <row r="138" spans="1:10" x14ac:dyDescent="0.15">
      <c r="A138">
        <v>135</v>
      </c>
      <c r="B138" s="1">
        <v>37681</v>
      </c>
      <c r="C138" s="7">
        <v>2273</v>
      </c>
      <c r="D138" s="20">
        <f t="shared" si="15"/>
        <v>7.7288558238525429</v>
      </c>
      <c r="E138" s="22">
        <f t="shared" si="12"/>
        <v>7.7924016930790945</v>
      </c>
      <c r="F138" s="22">
        <f t="shared" si="13"/>
        <v>2.0163604123626688E-3</v>
      </c>
      <c r="G138" s="18">
        <f>$O$3*(D138-E137-F137)+(1-$O$3)*G126</f>
        <v>-5.3069088062238839E-2</v>
      </c>
      <c r="H138" s="18">
        <f t="shared" si="14"/>
        <v>7.7495725514076206</v>
      </c>
      <c r="I138" s="17">
        <f t="shared" si="16"/>
        <v>2320.5802738100251</v>
      </c>
      <c r="J138" s="23">
        <f t="shared" si="17"/>
        <v>2.6804391267258999E-3</v>
      </c>
    </row>
    <row r="139" spans="1:10" x14ac:dyDescent="0.15">
      <c r="A139">
        <v>136</v>
      </c>
      <c r="B139" s="1">
        <v>37712</v>
      </c>
      <c r="C139" s="7">
        <v>2333</v>
      </c>
      <c r="D139" s="20">
        <f t="shared" si="15"/>
        <v>7.75491027202143</v>
      </c>
      <c r="E139" s="22">
        <f t="shared" si="12"/>
        <v>7.800654746260113</v>
      </c>
      <c r="F139" s="22">
        <f t="shared" si="13"/>
        <v>2.1149106323488398E-3</v>
      </c>
      <c r="G139" s="18">
        <f>$O$3*(D139-E138-F138)+(1-$O$3)*G127</f>
        <v>-5.6807115076146719E-2</v>
      </c>
      <c r="H139" s="18">
        <f t="shared" si="14"/>
        <v>7.7330350688769682</v>
      </c>
      <c r="I139" s="17">
        <f t="shared" si="16"/>
        <v>2282.5193018325176</v>
      </c>
      <c r="J139" s="23">
        <f t="shared" si="17"/>
        <v>2.820819632611906E-3</v>
      </c>
    </row>
    <row r="140" spans="1:10" x14ac:dyDescent="0.15">
      <c r="A140">
        <v>137</v>
      </c>
      <c r="B140" s="1">
        <v>37742</v>
      </c>
      <c r="C140" s="7">
        <v>2576</v>
      </c>
      <c r="D140" s="20">
        <f t="shared" si="15"/>
        <v>7.8539930872242438</v>
      </c>
      <c r="E140" s="22">
        <f t="shared" si="12"/>
        <v>7.80914334408134</v>
      </c>
      <c r="F140" s="22">
        <f t="shared" si="13"/>
        <v>2.2156255942504112E-3</v>
      </c>
      <c r="G140" s="18">
        <f>$O$3*(D140-E139-F139)+(1-$O$3)*G128</f>
        <v>3.3544101708189521E-2</v>
      </c>
      <c r="H140" s="18">
        <f t="shared" si="14"/>
        <v>7.8316373760792803</v>
      </c>
      <c r="I140" s="17">
        <f t="shared" si="16"/>
        <v>2519.0506317203221</v>
      </c>
      <c r="J140" s="23">
        <f t="shared" si="17"/>
        <v>2.8464133971964618E-3</v>
      </c>
    </row>
    <row r="141" spans="1:10" x14ac:dyDescent="0.15">
      <c r="A141">
        <v>138</v>
      </c>
      <c r="B141" s="1">
        <v>37773</v>
      </c>
      <c r="C141" s="7">
        <v>2433</v>
      </c>
      <c r="D141" s="20">
        <f t="shared" si="15"/>
        <v>7.7968803427835223</v>
      </c>
      <c r="E141" s="22">
        <f t="shared" si="12"/>
        <v>7.8027785156251364</v>
      </c>
      <c r="F141" s="22">
        <f t="shared" si="13"/>
        <v>2.0800400097715204E-3</v>
      </c>
      <c r="G141" s="18">
        <f>$O$3*(D141-E140-F140)+(1-$O$3)*G129</f>
        <v>9.3218299553139723E-3</v>
      </c>
      <c r="H141" s="18">
        <f t="shared" si="14"/>
        <v>7.8269762898484023</v>
      </c>
      <c r="I141" s="17">
        <f t="shared" si="16"/>
        <v>2507.3364411404009</v>
      </c>
      <c r="J141" s="23">
        <f t="shared" si="17"/>
        <v>3.8599985817065478E-3</v>
      </c>
    </row>
    <row r="142" spans="1:10" x14ac:dyDescent="0.15">
      <c r="A142">
        <v>139</v>
      </c>
      <c r="B142" s="1">
        <v>37803</v>
      </c>
      <c r="C142" s="7">
        <v>2611</v>
      </c>
      <c r="D142" s="20">
        <f t="shared" si="15"/>
        <v>7.8674885686991285</v>
      </c>
      <c r="E142" s="22">
        <f t="shared" si="12"/>
        <v>7.8086560196096677</v>
      </c>
      <c r="F142" s="22">
        <f t="shared" si="13"/>
        <v>2.140046318240487E-3</v>
      </c>
      <c r="G142" s="18">
        <f>$O$3*(D142-E141-F141)+(1-$O$3)*G130</f>
        <v>5.2096610411016875E-2</v>
      </c>
      <c r="H142" s="18">
        <f t="shared" si="14"/>
        <v>7.8541689618236523</v>
      </c>
      <c r="I142" s="17">
        <f t="shared" si="16"/>
        <v>2576.4530928106656</v>
      </c>
      <c r="J142" s="23">
        <f t="shared" si="17"/>
        <v>1.6929934831387422E-3</v>
      </c>
    </row>
    <row r="143" spans="1:10" x14ac:dyDescent="0.15">
      <c r="A143">
        <v>140</v>
      </c>
      <c r="B143" s="1">
        <v>37834</v>
      </c>
      <c r="C143" s="7">
        <v>2660</v>
      </c>
      <c r="D143" s="20">
        <f t="shared" si="15"/>
        <v>7.886081401775745</v>
      </c>
      <c r="E143" s="22">
        <f t="shared" si="12"/>
        <v>7.8228648327033232</v>
      </c>
      <c r="F143" s="22">
        <f t="shared" si="13"/>
        <v>2.3307531022360808E-3</v>
      </c>
      <c r="G143" s="18">
        <f>$O$3*(D143-E142-F142)+(1-$O$3)*G131</f>
        <v>4.1808999846227365E-2</v>
      </c>
      <c r="H143" s="18">
        <f t="shared" si="14"/>
        <v>7.8437501960055762</v>
      </c>
      <c r="I143" s="17">
        <f t="shared" si="16"/>
        <v>2549.7489848808527</v>
      </c>
      <c r="J143" s="23">
        <f t="shared" si="17"/>
        <v>5.3678377908496977E-3</v>
      </c>
    </row>
    <row r="144" spans="1:10" x14ac:dyDescent="0.15">
      <c r="A144">
        <v>141</v>
      </c>
      <c r="B144" s="1">
        <v>37865</v>
      </c>
      <c r="C144" s="7">
        <v>2461</v>
      </c>
      <c r="D144" s="20">
        <f t="shared" si="15"/>
        <v>7.8083230503910555</v>
      </c>
      <c r="E144" s="22">
        <f t="shared" si="12"/>
        <v>7.8310484939586562</v>
      </c>
      <c r="F144" s="22">
        <f t="shared" si="13"/>
        <v>2.4232388807476405E-3</v>
      </c>
      <c r="G144" s="18">
        <f>$O$3*(D144-E143-F143)+(1-$O$3)*G132</f>
        <v>-3.3107327549087517E-2</v>
      </c>
      <c r="H144" s="18">
        <f t="shared" si="14"/>
        <v>7.7877939719861811</v>
      </c>
      <c r="I144" s="17">
        <f t="shared" si="16"/>
        <v>2410.9929931740608</v>
      </c>
      <c r="J144" s="23">
        <f t="shared" si="17"/>
        <v>2.6291276977642793E-3</v>
      </c>
    </row>
    <row r="145" spans="1:10" x14ac:dyDescent="0.15">
      <c r="A145">
        <v>142</v>
      </c>
      <c r="B145" s="1">
        <v>37895</v>
      </c>
      <c r="C145" s="7">
        <v>2641</v>
      </c>
      <c r="D145" s="20">
        <f t="shared" si="15"/>
        <v>7.8789129122971326</v>
      </c>
      <c r="E145" s="22">
        <f t="shared" ref="E145:E208" si="18">$O$4*(D145-G133)+(1-$O$4)*(E144+F144)</f>
        <v>7.8457206031438771</v>
      </c>
      <c r="F145" s="22">
        <f t="shared" ref="F145:F208" si="19">$O$2*(E145-E144)+(1-$O$2)*F144</f>
        <v>2.6167916029780271E-3</v>
      </c>
      <c r="G145" s="18">
        <f>$O$3*(D145-E144-F144)+(1-$O$3)*G133</f>
        <v>1.1465272425702392E-2</v>
      </c>
      <c r="H145" s="18">
        <f t="shared" ref="H145:H208" si="20">E144+1*F144+G133</f>
        <v>7.835949993304693</v>
      </c>
      <c r="I145" s="17">
        <f t="shared" si="16"/>
        <v>2529.9377920701118</v>
      </c>
      <c r="J145" s="23">
        <f t="shared" si="17"/>
        <v>5.4528993365803831E-3</v>
      </c>
    </row>
    <row r="146" spans="1:10" x14ac:dyDescent="0.15">
      <c r="A146">
        <v>143</v>
      </c>
      <c r="B146" s="1">
        <v>37926</v>
      </c>
      <c r="C146" s="7">
        <v>2660</v>
      </c>
      <c r="D146" s="20">
        <f t="shared" si="15"/>
        <v>7.886081401775745</v>
      </c>
      <c r="E146" s="22">
        <f t="shared" si="18"/>
        <v>7.8434884628558521</v>
      </c>
      <c r="F146" s="22">
        <f t="shared" si="19"/>
        <v>2.5401703355399496E-3</v>
      </c>
      <c r="G146" s="18">
        <f>$O$3*(D146-E145-F145)+(1-$O$3)*G134</f>
        <v>5.119397057966802E-2</v>
      </c>
      <c r="H146" s="18">
        <f t="shared" si="20"/>
        <v>7.903089032916796</v>
      </c>
      <c r="I146" s="17">
        <f t="shared" si="16"/>
        <v>2705.6272043291888</v>
      </c>
      <c r="J146" s="23">
        <f t="shared" si="17"/>
        <v>2.1566644160205201E-3</v>
      </c>
    </row>
    <row r="147" spans="1:10" x14ac:dyDescent="0.15">
      <c r="A147">
        <v>144</v>
      </c>
      <c r="B147" s="1">
        <v>37956</v>
      </c>
      <c r="C147" s="7">
        <v>3654</v>
      </c>
      <c r="D147" s="20">
        <f t="shared" si="15"/>
        <v>8.2035777369379517</v>
      </c>
      <c r="E147" s="22">
        <f t="shared" si="18"/>
        <v>7.8469855857121669</v>
      </c>
      <c r="F147" s="22">
        <f t="shared" si="19"/>
        <v>2.5552917925263587E-3</v>
      </c>
      <c r="G147" s="18">
        <f>$O$3*(D147-E146-F146)+(1-$O$3)*G135</f>
        <v>0.35489470958026292</v>
      </c>
      <c r="H147" s="18">
        <f t="shared" si="20"/>
        <v>8.2002212254713669</v>
      </c>
      <c r="I147" s="17">
        <f t="shared" si="16"/>
        <v>3641.7558673822332</v>
      </c>
      <c r="J147" s="23">
        <f t="shared" si="17"/>
        <v>4.091521497348084E-4</v>
      </c>
    </row>
    <row r="148" spans="1:10" x14ac:dyDescent="0.15">
      <c r="A148">
        <v>145</v>
      </c>
      <c r="B148" s="1">
        <v>37987</v>
      </c>
      <c r="C148" s="7">
        <v>2293</v>
      </c>
      <c r="D148" s="20">
        <f t="shared" si="15"/>
        <v>7.7376162828579043</v>
      </c>
      <c r="E148" s="22">
        <f t="shared" si="18"/>
        <v>7.8565186472036901</v>
      </c>
      <c r="F148" s="22">
        <f t="shared" si="19"/>
        <v>2.6655522726168638E-3</v>
      </c>
      <c r="G148" s="18">
        <f>$O$3*(D148-E147-F147)+(1-$O$3)*G136</f>
        <v>-0.13127952687245184</v>
      </c>
      <c r="H148" s="18">
        <f t="shared" si="20"/>
        <v>7.713141751993092</v>
      </c>
      <c r="I148" s="17">
        <f t="shared" si="16"/>
        <v>2237.5610887100461</v>
      </c>
      <c r="J148" s="23">
        <f t="shared" si="17"/>
        <v>3.1630582300951862E-3</v>
      </c>
    </row>
    <row r="149" spans="1:10" x14ac:dyDescent="0.15">
      <c r="A149">
        <v>146</v>
      </c>
      <c r="B149" s="1">
        <v>38018</v>
      </c>
      <c r="C149" s="7">
        <v>2219</v>
      </c>
      <c r="D149" s="20">
        <f t="shared" si="15"/>
        <v>7.7048119229325938</v>
      </c>
      <c r="E149" s="22">
        <f t="shared" si="18"/>
        <v>7.8597326308741433</v>
      </c>
      <c r="F149" s="22">
        <f t="shared" si="19"/>
        <v>2.6742184097682288E-3</v>
      </c>
      <c r="G149" s="18">
        <f>$O$3*(D149-E148-F148)+(1-$O$3)*G137</f>
        <v>-0.15589351513332655</v>
      </c>
      <c r="H149" s="18">
        <f t="shared" si="20"/>
        <v>7.7028882995181505</v>
      </c>
      <c r="I149" s="17">
        <f t="shared" si="16"/>
        <v>2214.7355825249801</v>
      </c>
      <c r="J149" s="23">
        <f t="shared" si="17"/>
        <v>2.4966520061545279E-4</v>
      </c>
    </row>
    <row r="150" spans="1:10" x14ac:dyDescent="0.15">
      <c r="A150">
        <v>147</v>
      </c>
      <c r="B150" s="1">
        <v>38047</v>
      </c>
      <c r="C150" s="7">
        <v>2398</v>
      </c>
      <c r="D150" s="20">
        <f t="shared" si="15"/>
        <v>7.7823903355874595</v>
      </c>
      <c r="E150" s="22">
        <f t="shared" si="18"/>
        <v>7.854724049107066</v>
      </c>
      <c r="F150" s="22">
        <f t="shared" si="19"/>
        <v>2.5528172640611434E-3</v>
      </c>
      <c r="G150" s="18">
        <f>$O$3*(D150-E149-F149)+(1-$O$3)*G138</f>
        <v>-5.8705968473451942E-2</v>
      </c>
      <c r="H150" s="18">
        <f t="shared" si="20"/>
        <v>7.8093377612216726</v>
      </c>
      <c r="I150" s="17">
        <f t="shared" si="16"/>
        <v>2463.4984707524372</v>
      </c>
      <c r="J150" s="23">
        <f t="shared" si="17"/>
        <v>3.4626155297026611E-3</v>
      </c>
    </row>
    <row r="151" spans="1:10" x14ac:dyDescent="0.15">
      <c r="A151">
        <v>148</v>
      </c>
      <c r="B151" s="1">
        <v>38078</v>
      </c>
      <c r="C151" s="7">
        <v>2553</v>
      </c>
      <c r="D151" s="20">
        <f t="shared" si="15"/>
        <v>7.8450244172414836</v>
      </c>
      <c r="E151" s="22">
        <f t="shared" si="18"/>
        <v>7.8699795489969029</v>
      </c>
      <c r="F151" s="22">
        <f t="shared" si="19"/>
        <v>2.7535409831252306E-3</v>
      </c>
      <c r="G151" s="18">
        <f>$O$3*(D151-E150-F150)+(1-$O$3)*G139</f>
        <v>-4.7487140429547409E-2</v>
      </c>
      <c r="H151" s="18">
        <f t="shared" si="20"/>
        <v>7.8004697512949805</v>
      </c>
      <c r="I151" s="17">
        <f t="shared" si="16"/>
        <v>2441.7487228854684</v>
      </c>
      <c r="J151" s="23">
        <f t="shared" si="17"/>
        <v>5.6793533807979685E-3</v>
      </c>
    </row>
    <row r="152" spans="1:10" x14ac:dyDescent="0.15">
      <c r="A152">
        <v>149</v>
      </c>
      <c r="B152" s="1">
        <v>38108</v>
      </c>
      <c r="C152" s="7">
        <v>2685</v>
      </c>
      <c r="D152" s="20">
        <f t="shared" si="15"/>
        <v>7.8954360069429654</v>
      </c>
      <c r="E152" s="22">
        <f t="shared" si="18"/>
        <v>7.8696422323519695</v>
      </c>
      <c r="F152" s="22">
        <f t="shared" si="19"/>
        <v>2.7047002416473141E-3</v>
      </c>
      <c r="G152" s="18">
        <f>$O$3*(D152-E151-F151)+(1-$O$3)*G140</f>
        <v>3.1276335474992575E-2</v>
      </c>
      <c r="H152" s="18">
        <f t="shared" si="20"/>
        <v>7.9062771916882175</v>
      </c>
      <c r="I152" s="17">
        <f t="shared" si="16"/>
        <v>2714.2669385369559</v>
      </c>
      <c r="J152" s="23">
        <f t="shared" si="17"/>
        <v>1.3730951318861597E-3</v>
      </c>
    </row>
    <row r="153" spans="1:10" x14ac:dyDescent="0.15">
      <c r="A153">
        <v>150</v>
      </c>
      <c r="B153" s="1">
        <v>38139</v>
      </c>
      <c r="C153" s="7">
        <v>2643</v>
      </c>
      <c r="D153" s="20">
        <f t="shared" si="15"/>
        <v>7.879669914604289</v>
      </c>
      <c r="E153" s="22">
        <f t="shared" si="18"/>
        <v>7.8717770544334158</v>
      </c>
      <c r="F153" s="22">
        <f t="shared" si="19"/>
        <v>2.6956952096317279E-3</v>
      </c>
      <c r="G153" s="18">
        <f>$O$3*(D153-E152-F152)+(1-$O$3)*G141</f>
        <v>8.9037096132416876E-3</v>
      </c>
      <c r="H153" s="18">
        <f t="shared" si="20"/>
        <v>7.881668762548931</v>
      </c>
      <c r="I153" s="17">
        <f t="shared" si="16"/>
        <v>2648.2882385493499</v>
      </c>
      <c r="J153" s="23">
        <f t="shared" si="17"/>
        <v>2.5367153272972884E-4</v>
      </c>
    </row>
    <row r="154" spans="1:10" x14ac:dyDescent="0.15">
      <c r="A154">
        <v>151</v>
      </c>
      <c r="B154" s="1">
        <v>38169</v>
      </c>
      <c r="C154" s="7">
        <v>2867</v>
      </c>
      <c r="D154" s="20">
        <f t="shared" si="15"/>
        <v>7.9610214658833698</v>
      </c>
      <c r="E154" s="22">
        <f t="shared" si="18"/>
        <v>7.8842951589652222</v>
      </c>
      <c r="F154" s="22">
        <f t="shared" si="19"/>
        <v>2.8509057732111079E-3</v>
      </c>
      <c r="G154" s="18">
        <f>$O$3*(D154-E153-F153)+(1-$O$3)*G142</f>
        <v>5.9303324815219105E-2</v>
      </c>
      <c r="H154" s="18">
        <f t="shared" si="20"/>
        <v>7.9265693600540637</v>
      </c>
      <c r="I154" s="17">
        <f t="shared" si="16"/>
        <v>2769.9079291475082</v>
      </c>
      <c r="J154" s="23">
        <f t="shared" si="17"/>
        <v>4.3275986601655604E-3</v>
      </c>
    </row>
    <row r="155" spans="1:10" x14ac:dyDescent="0.15">
      <c r="A155">
        <v>152</v>
      </c>
      <c r="B155" s="1">
        <v>38200</v>
      </c>
      <c r="C155" s="7">
        <v>2622</v>
      </c>
      <c r="D155" s="20">
        <f t="shared" si="15"/>
        <v>7.8716926643236453</v>
      </c>
      <c r="E155" s="22">
        <f t="shared" si="18"/>
        <v>7.8708203650287949</v>
      </c>
      <c r="F155" s="22">
        <f t="shared" si="19"/>
        <v>2.5929322995298367E-3</v>
      </c>
      <c r="G155" s="18">
        <f>$O$3*(D155-E154-F154)+(1-$O$3)*G143</f>
        <v>2.9830812886484929E-2</v>
      </c>
      <c r="H155" s="18">
        <f t="shared" si="20"/>
        <v>7.9289550645846605</v>
      </c>
      <c r="I155" s="17">
        <f t="shared" si="16"/>
        <v>2776.523999900402</v>
      </c>
      <c r="J155" s="23">
        <f t="shared" si="17"/>
        <v>7.2744710322014674E-3</v>
      </c>
    </row>
    <row r="156" spans="1:10" x14ac:dyDescent="0.15">
      <c r="A156">
        <v>153</v>
      </c>
      <c r="B156" s="1">
        <v>38231</v>
      </c>
      <c r="C156" s="7">
        <v>2618</v>
      </c>
      <c r="D156" s="20">
        <f t="shared" si="15"/>
        <v>7.8701659464698448</v>
      </c>
      <c r="E156" s="22">
        <f t="shared" si="18"/>
        <v>7.8819264754446028</v>
      </c>
      <c r="F156" s="22">
        <f t="shared" si="19"/>
        <v>2.7274548112618795E-3</v>
      </c>
      <c r="G156" s="18">
        <f>$O$3*(D156-E155-F155)+(1-$O$3)*G144</f>
        <v>-2.6861197771374506E-2</v>
      </c>
      <c r="H156" s="18">
        <f t="shared" si="20"/>
        <v>7.8403059697792372</v>
      </c>
      <c r="I156" s="17">
        <f t="shared" si="16"/>
        <v>2540.9821786550001</v>
      </c>
      <c r="J156" s="23">
        <f t="shared" si="17"/>
        <v>3.7940720556218061E-3</v>
      </c>
    </row>
    <row r="157" spans="1:10" x14ac:dyDescent="0.15">
      <c r="A157">
        <v>154</v>
      </c>
      <c r="B157" s="1">
        <v>38261</v>
      </c>
      <c r="C157" s="7">
        <v>2727</v>
      </c>
      <c r="D157" s="20">
        <f t="shared" si="15"/>
        <v>7.9109573828455888</v>
      </c>
      <c r="E157" s="22">
        <f t="shared" si="18"/>
        <v>7.888884344497864</v>
      </c>
      <c r="F157" s="22">
        <f t="shared" si="19"/>
        <v>2.794302461073483E-3</v>
      </c>
      <c r="G157" s="18">
        <f>$O$3*(D157-E156-F156)+(1-$O$3)*G145</f>
        <v>1.4569132818156062E-2</v>
      </c>
      <c r="H157" s="18">
        <f t="shared" si="20"/>
        <v>7.8961192026815672</v>
      </c>
      <c r="I157" s="17">
        <f t="shared" si="16"/>
        <v>2686.8350073213628</v>
      </c>
      <c r="J157" s="23">
        <f t="shared" si="17"/>
        <v>1.8756491086903419E-3</v>
      </c>
    </row>
    <row r="158" spans="1:10" x14ac:dyDescent="0.15">
      <c r="A158">
        <v>155</v>
      </c>
      <c r="B158" s="1">
        <v>38292</v>
      </c>
      <c r="C158" s="7">
        <v>2763</v>
      </c>
      <c r="D158" s="20">
        <f t="shared" si="15"/>
        <v>7.9240723249234168</v>
      </c>
      <c r="E158" s="22">
        <f t="shared" si="18"/>
        <v>7.8863186213524346</v>
      </c>
      <c r="F158" s="22">
        <f t="shared" si="19"/>
        <v>2.7096050545718934E-3</v>
      </c>
      <c r="G158" s="18">
        <f>$O$3*(D158-E157-F157)+(1-$O$3)*G146</f>
        <v>4.7261312870314043E-2</v>
      </c>
      <c r="H158" s="18">
        <f t="shared" si="20"/>
        <v>7.9428726175386055</v>
      </c>
      <c r="I158" s="17">
        <f t="shared" si="16"/>
        <v>2815.4365755064809</v>
      </c>
      <c r="J158" s="23">
        <f t="shared" si="17"/>
        <v>2.3725543942925043E-3</v>
      </c>
    </row>
    <row r="159" spans="1:10" x14ac:dyDescent="0.15">
      <c r="A159">
        <v>156</v>
      </c>
      <c r="B159" s="1">
        <v>38322</v>
      </c>
      <c r="C159" s="7">
        <v>3801</v>
      </c>
      <c r="D159" s="20">
        <f t="shared" si="15"/>
        <v>8.2430194689892495</v>
      </c>
      <c r="E159" s="22">
        <f t="shared" si="18"/>
        <v>7.8887706449776562</v>
      </c>
      <c r="F159" s="22">
        <f t="shared" si="19"/>
        <v>2.7055348353918827E-3</v>
      </c>
      <c r="G159" s="18">
        <f>$O$3*(D159-E158-F158)+(1-$O$3)*G147</f>
        <v>0.35470572175291182</v>
      </c>
      <c r="H159" s="18">
        <f t="shared" si="20"/>
        <v>8.2439229359872694</v>
      </c>
      <c r="I159" s="17">
        <f t="shared" si="16"/>
        <v>3804.4356298148591</v>
      </c>
      <c r="J159" s="23">
        <f t="shared" si="17"/>
        <v>1.0960388986327247E-4</v>
      </c>
    </row>
    <row r="160" spans="1:10" x14ac:dyDescent="0.15">
      <c r="A160">
        <v>157</v>
      </c>
      <c r="B160" s="1">
        <v>38353</v>
      </c>
      <c r="C160" s="7">
        <v>2219</v>
      </c>
      <c r="D160" s="20">
        <f t="shared" si="15"/>
        <v>7.7048119229325938</v>
      </c>
      <c r="E160" s="22">
        <f t="shared" si="18"/>
        <v>7.8756858101029339</v>
      </c>
      <c r="F160" s="22">
        <f t="shared" si="19"/>
        <v>2.4560204747654411E-3</v>
      </c>
      <c r="G160" s="18">
        <f>$O$3*(D160-E159-F159)+(1-$O$3)*G148</f>
        <v>-0.14286494152022666</v>
      </c>
      <c r="H160" s="18">
        <f t="shared" si="20"/>
        <v>7.7601966529405964</v>
      </c>
      <c r="I160" s="17">
        <f t="shared" si="16"/>
        <v>2345.3657830064308</v>
      </c>
      <c r="J160" s="23">
        <f t="shared" si="17"/>
        <v>7.1883299114875914E-3</v>
      </c>
    </row>
    <row r="161" spans="1:10" x14ac:dyDescent="0.15">
      <c r="A161">
        <v>158</v>
      </c>
      <c r="B161" s="1">
        <v>38384</v>
      </c>
      <c r="C161" s="7">
        <v>2316</v>
      </c>
      <c r="D161" s="20">
        <f t="shared" si="15"/>
        <v>7.7475968386928855</v>
      </c>
      <c r="E161" s="22">
        <f t="shared" si="18"/>
        <v>7.8853687783960176</v>
      </c>
      <c r="F161" s="22">
        <f t="shared" si="19"/>
        <v>2.5702183876245245E-3</v>
      </c>
      <c r="G161" s="18">
        <f>$O$3*(D161-E160-F160)+(1-$O$3)*G149</f>
        <v>-0.15059109418624697</v>
      </c>
      <c r="H161" s="18">
        <f t="shared" si="20"/>
        <v>7.7222483154443724</v>
      </c>
      <c r="I161" s="17">
        <f t="shared" si="16"/>
        <v>2258.0306429270227</v>
      </c>
      <c r="J161" s="23">
        <f t="shared" si="17"/>
        <v>3.2717917279740279E-3</v>
      </c>
    </row>
    <row r="162" spans="1:10" x14ac:dyDescent="0.15">
      <c r="A162">
        <v>159</v>
      </c>
      <c r="B162" s="1">
        <v>38412</v>
      </c>
      <c r="C162" s="7">
        <v>2530</v>
      </c>
      <c r="D162" s="20">
        <f t="shared" si="15"/>
        <v>7.8359745817215662</v>
      </c>
      <c r="E162" s="22">
        <f t="shared" si="18"/>
        <v>7.8898610359588943</v>
      </c>
      <c r="F162" s="22">
        <f t="shared" si="19"/>
        <v>2.6005898345707506E-3</v>
      </c>
      <c r="G162" s="18">
        <f>$O$3*(D162-E161-F161)+(1-$O$3)*G150</f>
        <v>-5.7295765848475205E-2</v>
      </c>
      <c r="H162" s="18">
        <f t="shared" si="20"/>
        <v>7.8292330283101901</v>
      </c>
      <c r="I162" s="17">
        <f t="shared" si="16"/>
        <v>2513.0012332967631</v>
      </c>
      <c r="J162" s="23">
        <f t="shared" si="17"/>
        <v>8.6033375186051776E-4</v>
      </c>
    </row>
    <row r="163" spans="1:10" x14ac:dyDescent="0.15">
      <c r="A163">
        <v>160</v>
      </c>
      <c r="B163" s="1">
        <v>38443</v>
      </c>
      <c r="C163" s="7">
        <v>2640</v>
      </c>
      <c r="D163" s="20">
        <f t="shared" si="15"/>
        <v>7.8785341961403619</v>
      </c>
      <c r="E163" s="22">
        <f t="shared" si="18"/>
        <v>7.9020296103344743</v>
      </c>
      <c r="F163" s="22">
        <f t="shared" si="19"/>
        <v>2.7517800593128867E-3</v>
      </c>
      <c r="G163" s="18">
        <f>$O$3*(D163-E162-F162)+(1-$O$3)*G151</f>
        <v>-4.0467097815846384E-2</v>
      </c>
      <c r="H163" s="18">
        <f t="shared" si="20"/>
        <v>7.8449744853639176</v>
      </c>
      <c r="I163" s="17">
        <f t="shared" si="16"/>
        <v>2552.8725270990808</v>
      </c>
      <c r="J163" s="23">
        <f t="shared" si="17"/>
        <v>4.2596389050243546E-3</v>
      </c>
    </row>
    <row r="164" spans="1:10" x14ac:dyDescent="0.15">
      <c r="A164">
        <v>161</v>
      </c>
      <c r="B164" s="1">
        <v>38473</v>
      </c>
      <c r="C164" s="7">
        <v>2709</v>
      </c>
      <c r="D164" s="20">
        <f t="shared" si="15"/>
        <v>7.9043348420850954</v>
      </c>
      <c r="E164" s="22">
        <f t="shared" si="18"/>
        <v>7.8957370913037135</v>
      </c>
      <c r="F164" s="22">
        <f t="shared" si="19"/>
        <v>2.6088649442013918E-3</v>
      </c>
      <c r="G164" s="18">
        <f>$O$3*(D164-E163-F163)+(1-$O$3)*G152</f>
        <v>2.4640521552923234E-2</v>
      </c>
      <c r="H164" s="18">
        <f t="shared" si="20"/>
        <v>7.9360577258687801</v>
      </c>
      <c r="I164" s="17">
        <f t="shared" si="16"/>
        <v>2796.3149102848229</v>
      </c>
      <c r="J164" s="23">
        <f t="shared" si="17"/>
        <v>4.0133527257451666E-3</v>
      </c>
    </row>
    <row r="165" spans="1:10" x14ac:dyDescent="0.15">
      <c r="A165">
        <v>162</v>
      </c>
      <c r="B165" s="1">
        <v>38504</v>
      </c>
      <c r="C165" s="7">
        <v>2783</v>
      </c>
      <c r="D165" s="20">
        <f t="shared" si="15"/>
        <v>7.931284761525891</v>
      </c>
      <c r="E165" s="22">
        <f t="shared" si="18"/>
        <v>7.905198441517939</v>
      </c>
      <c r="F165" s="22">
        <f t="shared" si="19"/>
        <v>2.7171457199046366E-3</v>
      </c>
      <c r="G165" s="18">
        <f>$O$3*(D165-E164-F164)+(1-$O$3)*G153</f>
        <v>1.3931386905062907E-2</v>
      </c>
      <c r="H165" s="18">
        <f t="shared" si="20"/>
        <v>7.9072496658611566</v>
      </c>
      <c r="I165" s="17">
        <f t="shared" si="16"/>
        <v>2716.9077768985749</v>
      </c>
      <c r="J165" s="23">
        <f t="shared" si="17"/>
        <v>3.0304164315631378E-3</v>
      </c>
    </row>
    <row r="166" spans="1:10" x14ac:dyDescent="0.15">
      <c r="A166">
        <v>163</v>
      </c>
      <c r="B166" s="1">
        <v>38534</v>
      </c>
      <c r="C166" s="7">
        <v>2924</v>
      </c>
      <c r="D166" s="20">
        <f t="shared" si="15"/>
        <v>7.9807078208696689</v>
      </c>
      <c r="E166" s="22">
        <f t="shared" si="18"/>
        <v>7.9117613197559846</v>
      </c>
      <c r="F166" s="22">
        <f t="shared" si="19"/>
        <v>2.7779147524238453E-3</v>
      </c>
      <c r="G166" s="18">
        <f>$O$3*(D166-E165-F165)+(1-$O$3)*G154</f>
        <v>6.2124943730104625E-2</v>
      </c>
      <c r="H166" s="18">
        <f t="shared" si="20"/>
        <v>7.9672189120530623</v>
      </c>
      <c r="I166" s="17">
        <f t="shared" si="16"/>
        <v>2884.8232504393413</v>
      </c>
      <c r="J166" s="23">
        <f t="shared" si="17"/>
        <v>1.6901895319777133E-3</v>
      </c>
    </row>
    <row r="167" spans="1:10" x14ac:dyDescent="0.15">
      <c r="A167">
        <v>164</v>
      </c>
      <c r="B167" s="1">
        <v>38565</v>
      </c>
      <c r="C167" s="7">
        <v>2791</v>
      </c>
      <c r="D167" s="20">
        <f t="shared" si="15"/>
        <v>7.9341552335363223</v>
      </c>
      <c r="E167" s="22">
        <f t="shared" si="18"/>
        <v>7.9116269572918627</v>
      </c>
      <c r="F167" s="22">
        <f t="shared" si="19"/>
        <v>2.7318958813654986E-3</v>
      </c>
      <c r="G167" s="18">
        <f>$O$3*(D167-E166-F166)+(1-$O$3)*G155</f>
        <v>2.7694071331831091E-2</v>
      </c>
      <c r="H167" s="18">
        <f t="shared" si="20"/>
        <v>7.9443700473948935</v>
      </c>
      <c r="I167" s="17">
        <f t="shared" si="16"/>
        <v>2819.6556523906074</v>
      </c>
      <c r="J167" s="23">
        <f t="shared" si="17"/>
        <v>1.2874481980633388E-3</v>
      </c>
    </row>
    <row r="168" spans="1:10" x14ac:dyDescent="0.15">
      <c r="A168">
        <v>165</v>
      </c>
      <c r="B168" s="1">
        <v>38596</v>
      </c>
      <c r="C168" s="7">
        <v>2784</v>
      </c>
      <c r="D168" s="20">
        <f t="shared" si="15"/>
        <v>7.9316440214543107</v>
      </c>
      <c r="E168" s="22">
        <f t="shared" si="18"/>
        <v>7.9269451281487608</v>
      </c>
      <c r="F168" s="22">
        <f t="shared" si="19"/>
        <v>2.9307801640543986E-3</v>
      </c>
      <c r="G168" s="18">
        <f>$O$3*(D168-E167-F167)+(1-$O$3)*G156</f>
        <v>-1.7626631568085901E-2</v>
      </c>
      <c r="H168" s="18">
        <f t="shared" si="20"/>
        <v>7.8874976554018534</v>
      </c>
      <c r="I168" s="17">
        <f t="shared" si="16"/>
        <v>2663.7699035851292</v>
      </c>
      <c r="J168" s="23">
        <f t="shared" si="17"/>
        <v>5.5658531740766116E-3</v>
      </c>
    </row>
    <row r="169" spans="1:10" x14ac:dyDescent="0.15">
      <c r="A169">
        <v>166</v>
      </c>
      <c r="B169" s="1">
        <v>38626</v>
      </c>
      <c r="C169" s="7">
        <v>2801</v>
      </c>
      <c r="D169" s="20">
        <f t="shared" si="15"/>
        <v>7.9377317752601089</v>
      </c>
      <c r="E169" s="22">
        <f t="shared" si="18"/>
        <v>7.9279619340089251</v>
      </c>
      <c r="F169" s="22">
        <f t="shared" si="19"/>
        <v>2.9005361556202779E-3</v>
      </c>
      <c r="G169" s="18">
        <f>$O$3*(D169-E168-F168)+(1-$O$3)*G157</f>
        <v>1.3164847399712049E-2</v>
      </c>
      <c r="H169" s="18">
        <f t="shared" si="20"/>
        <v>7.9444450411309715</v>
      </c>
      <c r="I169" s="17">
        <f t="shared" si="16"/>
        <v>2819.8671168315886</v>
      </c>
      <c r="J169" s="23">
        <f t="shared" si="17"/>
        <v>8.4574108333896724E-4</v>
      </c>
    </row>
    <row r="170" spans="1:10" x14ac:dyDescent="0.15">
      <c r="A170">
        <v>167</v>
      </c>
      <c r="B170" s="1">
        <v>38657</v>
      </c>
      <c r="C170" s="7">
        <v>2933</v>
      </c>
      <c r="D170" s="20">
        <f t="shared" si="15"/>
        <v>7.9837810689774509</v>
      </c>
      <c r="E170" s="22">
        <f t="shared" si="18"/>
        <v>7.9324753810982349</v>
      </c>
      <c r="F170" s="22">
        <f t="shared" si="19"/>
        <v>2.9260228571830128E-3</v>
      </c>
      <c r="G170" s="18">
        <f>$O$3*(D170-E169-F169)+(1-$O$3)*G158</f>
        <v>4.8444707705252832E-2</v>
      </c>
      <c r="H170" s="18">
        <f t="shared" si="20"/>
        <v>7.9781237830348601</v>
      </c>
      <c r="I170" s="17">
        <f t="shared" si="16"/>
        <v>2916.4540271096057</v>
      </c>
      <c r="J170" s="23">
        <f t="shared" si="17"/>
        <v>7.0859732922452432E-4</v>
      </c>
    </row>
    <row r="171" spans="1:10" x14ac:dyDescent="0.15">
      <c r="A171">
        <v>168</v>
      </c>
      <c r="B171" s="1">
        <v>38687</v>
      </c>
      <c r="C171" s="7">
        <v>4137</v>
      </c>
      <c r="D171" s="20">
        <f t="shared" si="15"/>
        <v>8.3277261664614119</v>
      </c>
      <c r="E171" s="22">
        <f t="shared" si="18"/>
        <v>7.9461267168989895</v>
      </c>
      <c r="F171" s="22">
        <f t="shared" si="19"/>
        <v>3.0955008143659681E-3</v>
      </c>
      <c r="G171" s="18">
        <f>$O$3*(D171-E170-F170)+(1-$O$3)*G159</f>
        <v>0.36257489771013002</v>
      </c>
      <c r="H171" s="18">
        <f t="shared" si="20"/>
        <v>8.2901071257083299</v>
      </c>
      <c r="I171" s="17">
        <f t="shared" si="16"/>
        <v>3984.260988451495</v>
      </c>
      <c r="J171" s="23">
        <f t="shared" si="17"/>
        <v>4.517324417388599E-3</v>
      </c>
    </row>
    <row r="172" spans="1:10" x14ac:dyDescent="0.15">
      <c r="A172">
        <v>169</v>
      </c>
      <c r="B172" s="1">
        <v>38718</v>
      </c>
      <c r="C172" s="7">
        <v>2424</v>
      </c>
      <c r="D172" s="20">
        <f t="shared" si="15"/>
        <v>7.793174347189205</v>
      </c>
      <c r="E172" s="22">
        <f t="shared" si="18"/>
        <v>7.945463721051838</v>
      </c>
      <c r="F172" s="22">
        <f t="shared" si="19"/>
        <v>3.0361102548900568E-3</v>
      </c>
      <c r="G172" s="18">
        <f>$O$3*(D172-E171-F171)+(1-$O$3)*G160</f>
        <v>-0.14562255537445268</v>
      </c>
      <c r="H172" s="18">
        <f t="shared" si="20"/>
        <v>7.806357276193129</v>
      </c>
      <c r="I172" s="17">
        <f t="shared" si="16"/>
        <v>2456.1669815667092</v>
      </c>
      <c r="J172" s="23">
        <f t="shared" si="17"/>
        <v>1.6915993941132314E-3</v>
      </c>
    </row>
    <row r="173" spans="1:10" x14ac:dyDescent="0.15">
      <c r="A173">
        <v>170</v>
      </c>
      <c r="B173" s="1">
        <v>38749</v>
      </c>
      <c r="C173" s="7">
        <v>2519</v>
      </c>
      <c r="D173" s="20">
        <f t="shared" si="15"/>
        <v>7.8316172763526106</v>
      </c>
      <c r="E173" s="22">
        <f t="shared" si="18"/>
        <v>7.9581102473327032</v>
      </c>
      <c r="F173" s="22">
        <f t="shared" si="19"/>
        <v>3.187970968356402E-3</v>
      </c>
      <c r="G173" s="18">
        <f>$O$3*(D173-E172-F172)+(1-$O$3)*G161</f>
        <v>-0.14353991953723128</v>
      </c>
      <c r="H173" s="18">
        <f t="shared" si="20"/>
        <v>7.7979087371204816</v>
      </c>
      <c r="I173" s="17">
        <f t="shared" si="16"/>
        <v>2435.5033704271773</v>
      </c>
      <c r="J173" s="23">
        <f t="shared" si="17"/>
        <v>4.3041606915484986E-3</v>
      </c>
    </row>
    <row r="174" spans="1:10" x14ac:dyDescent="0.15">
      <c r="A174">
        <v>171</v>
      </c>
      <c r="B174" s="1">
        <v>38777</v>
      </c>
      <c r="C174" s="7">
        <v>2753</v>
      </c>
      <c r="D174" s="20">
        <f t="shared" si="15"/>
        <v>7.920446505142607</v>
      </c>
      <c r="E174" s="22">
        <f t="shared" si="18"/>
        <v>7.9659864721116413</v>
      </c>
      <c r="F174" s="22">
        <f t="shared" si="19"/>
        <v>3.2620532522723063E-3</v>
      </c>
      <c r="G174" s="18">
        <f>$O$3*(D174-E173-F173)+(1-$O$3)*G162</f>
        <v>-5.3855987973305625E-2</v>
      </c>
      <c r="H174" s="18">
        <f t="shared" si="20"/>
        <v>7.904002452452584</v>
      </c>
      <c r="I174" s="17">
        <f t="shared" si="16"/>
        <v>2708.0997061179928</v>
      </c>
      <c r="J174" s="23">
        <f t="shared" si="17"/>
        <v>2.0761522319917292E-3</v>
      </c>
    </row>
    <row r="175" spans="1:10" x14ac:dyDescent="0.15">
      <c r="A175">
        <v>172</v>
      </c>
      <c r="B175" s="1">
        <v>38808</v>
      </c>
      <c r="C175" s="7">
        <v>2791</v>
      </c>
      <c r="D175" s="20">
        <f t="shared" si="15"/>
        <v>7.9341552335363223</v>
      </c>
      <c r="E175" s="22">
        <f t="shared" si="18"/>
        <v>7.9707806152250127</v>
      </c>
      <c r="F175" s="22">
        <f t="shared" si="19"/>
        <v>3.2862628451528026E-3</v>
      </c>
      <c r="G175" s="18">
        <f>$O$3*(D175-E174-F174)+(1-$O$3)*G163</f>
        <v>-3.9343001506238394E-2</v>
      </c>
      <c r="H175" s="18">
        <f t="shared" si="20"/>
        <v>7.928781427548067</v>
      </c>
      <c r="I175" s="17">
        <f t="shared" si="16"/>
        <v>2776.0419343544563</v>
      </c>
      <c r="J175" s="23">
        <f t="shared" si="17"/>
        <v>6.7730033382018518E-4</v>
      </c>
    </row>
    <row r="176" spans="1:10" x14ac:dyDescent="0.15">
      <c r="A176">
        <v>173</v>
      </c>
      <c r="B176" s="1">
        <v>38838</v>
      </c>
      <c r="C176" s="7">
        <v>3017</v>
      </c>
      <c r="D176" s="20">
        <f t="shared" si="15"/>
        <v>8.0120182391590617</v>
      </c>
      <c r="E176" s="22">
        <f t="shared" si="18"/>
        <v>7.9778618424474343</v>
      </c>
      <c r="F176" s="22">
        <f t="shared" si="19"/>
        <v>3.3462296557834519E-3</v>
      </c>
      <c r="G176" s="18">
        <f>$O$3*(D176-E175-F175)+(1-$O$3)*G164</f>
        <v>2.7424891817289604E-2</v>
      </c>
      <c r="H176" s="18">
        <f t="shared" si="20"/>
        <v>7.9987073996230889</v>
      </c>
      <c r="I176" s="17">
        <f t="shared" si="16"/>
        <v>2977.1072888672284</v>
      </c>
      <c r="J176" s="23">
        <f t="shared" si="17"/>
        <v>1.6613591155990675E-3</v>
      </c>
    </row>
    <row r="177" spans="1:10" x14ac:dyDescent="0.15">
      <c r="A177">
        <v>174</v>
      </c>
      <c r="B177" s="1">
        <v>38869</v>
      </c>
      <c r="C177" s="7">
        <v>3055</v>
      </c>
      <c r="D177" s="20">
        <f t="shared" si="15"/>
        <v>8.0245348716056952</v>
      </c>
      <c r="E177" s="22">
        <f t="shared" si="18"/>
        <v>7.9895888014599823</v>
      </c>
      <c r="F177" s="22">
        <f t="shared" si="19"/>
        <v>3.4786592546735221E-3</v>
      </c>
      <c r="G177" s="18">
        <f>$O$3*(D177-E176-F176)+(1-$O$3)*G165</f>
        <v>2.008033885687821E-2</v>
      </c>
      <c r="H177" s="18">
        <f t="shared" si="20"/>
        <v>7.9951394590082812</v>
      </c>
      <c r="I177" s="17">
        <f t="shared" si="16"/>
        <v>2966.504073925676</v>
      </c>
      <c r="J177" s="23">
        <f t="shared" si="17"/>
        <v>3.6631920812541879E-3</v>
      </c>
    </row>
    <row r="178" spans="1:10" x14ac:dyDescent="0.15">
      <c r="A178">
        <v>175</v>
      </c>
      <c r="B178" s="1">
        <v>38899</v>
      </c>
      <c r="C178" s="7">
        <v>3117</v>
      </c>
      <c r="D178" s="20">
        <f t="shared" si="15"/>
        <v>8.0446262797673374</v>
      </c>
      <c r="E178" s="22">
        <f t="shared" si="18"/>
        <v>7.9900550236216965</v>
      </c>
      <c r="F178" s="22">
        <f t="shared" si="19"/>
        <v>3.4310576893538916E-3</v>
      </c>
      <c r="G178" s="18">
        <f>$O$3*(D178-E177-F177)+(1-$O$3)*G166</f>
        <v>5.9914714744780599E-2</v>
      </c>
      <c r="H178" s="18">
        <f t="shared" si="20"/>
        <v>8.0551924044447603</v>
      </c>
      <c r="I178" s="17">
        <f t="shared" si="16"/>
        <v>3150.1092206624794</v>
      </c>
      <c r="J178" s="23">
        <f t="shared" si="17"/>
        <v>1.3134388484891176E-3</v>
      </c>
    </row>
    <row r="179" spans="1:10" x14ac:dyDescent="0.15">
      <c r="A179">
        <v>176</v>
      </c>
      <c r="B179" s="1">
        <v>38930</v>
      </c>
      <c r="C179" s="7">
        <v>3024</v>
      </c>
      <c r="D179" s="20">
        <f t="shared" si="15"/>
        <v>8.0143357372994242</v>
      </c>
      <c r="E179" s="22">
        <f t="shared" si="18"/>
        <v>7.9915347158587462</v>
      </c>
      <c r="F179" s="22">
        <f t="shared" si="19"/>
        <v>3.400222837978098E-3</v>
      </c>
      <c r="G179" s="18">
        <f>$O$3*(D179-E178-F178)+(1-$O$3)*G167</f>
        <v>2.6262351979509831E-2</v>
      </c>
      <c r="H179" s="18">
        <f t="shared" si="20"/>
        <v>8.0211801526428808</v>
      </c>
      <c r="I179" s="17">
        <f t="shared" si="16"/>
        <v>3044.7685050592022</v>
      </c>
      <c r="J179" s="23">
        <f t="shared" si="17"/>
        <v>8.5402153937750289E-4</v>
      </c>
    </row>
    <row r="180" spans="1:10" x14ac:dyDescent="0.15">
      <c r="A180">
        <v>177</v>
      </c>
      <c r="B180" s="1">
        <v>38961</v>
      </c>
      <c r="C180" s="7">
        <v>2997</v>
      </c>
      <c r="D180" s="20">
        <f t="shared" si="15"/>
        <v>8.0053670673166639</v>
      </c>
      <c r="E180" s="22">
        <f t="shared" si="18"/>
        <v>8.0029345840305979</v>
      </c>
      <c r="F180" s="22">
        <f t="shared" si="19"/>
        <v>3.5266306692932348E-3</v>
      </c>
      <c r="G180" s="18">
        <f>$O$3*(D180-E179-F179)+(1-$O$3)*G168</f>
        <v>-1.1757281455992146E-2</v>
      </c>
      <c r="H180" s="18">
        <f t="shared" si="20"/>
        <v>7.9773083071286388</v>
      </c>
      <c r="I180" s="17">
        <f t="shared" si="16"/>
        <v>2914.0766985777091</v>
      </c>
      <c r="J180" s="23">
        <f t="shared" si="17"/>
        <v>3.5049935814411301E-3</v>
      </c>
    </row>
    <row r="181" spans="1:10" x14ac:dyDescent="0.15">
      <c r="A181">
        <v>178</v>
      </c>
      <c r="B181" s="1">
        <v>38991</v>
      </c>
      <c r="C181" s="7">
        <v>2913</v>
      </c>
      <c r="D181" s="20">
        <f t="shared" si="15"/>
        <v>7.9769387569594343</v>
      </c>
      <c r="E181" s="22">
        <f t="shared" si="18"/>
        <v>7.9942909228162922</v>
      </c>
      <c r="F181" s="22">
        <f t="shared" si="19"/>
        <v>3.3343196180815405E-3</v>
      </c>
      <c r="G181" s="18">
        <f>$O$3*(D181-E180-F180)+(1-$O$3)*G169</f>
        <v>4.2354885281695133E-3</v>
      </c>
      <c r="H181" s="18">
        <f t="shared" si="20"/>
        <v>8.0196260620996043</v>
      </c>
      <c r="I181" s="17">
        <f t="shared" si="16"/>
        <v>3040.0403340735538</v>
      </c>
      <c r="J181" s="23">
        <f t="shared" si="17"/>
        <v>5.3513392092834665E-3</v>
      </c>
    </row>
    <row r="182" spans="1:10" x14ac:dyDescent="0.15">
      <c r="A182">
        <v>179</v>
      </c>
      <c r="B182" s="1">
        <v>39022</v>
      </c>
      <c r="C182" s="7">
        <v>3137</v>
      </c>
      <c r="D182" s="20">
        <f t="shared" si="15"/>
        <v>8.0510222081906786</v>
      </c>
      <c r="E182" s="22">
        <f t="shared" si="18"/>
        <v>7.9990371475843078</v>
      </c>
      <c r="F182" s="22">
        <f t="shared" si="19"/>
        <v>3.3566300906808836E-3</v>
      </c>
      <c r="G182" s="18">
        <f>$O$3*(D182-E181-F181)+(1-$O$3)*G170</f>
        <v>4.9480624337074085E-2</v>
      </c>
      <c r="H182" s="18">
        <f t="shared" si="20"/>
        <v>8.0460699501396267</v>
      </c>
      <c r="I182" s="17">
        <f t="shared" si="16"/>
        <v>3121.5031703150894</v>
      </c>
      <c r="J182" s="23">
        <f t="shared" si="17"/>
        <v>6.1510922749831269E-4</v>
      </c>
    </row>
    <row r="183" spans="1:10" x14ac:dyDescent="0.15">
      <c r="A183">
        <v>180</v>
      </c>
      <c r="B183" s="1">
        <v>39052</v>
      </c>
      <c r="C183" s="7">
        <v>4269</v>
      </c>
      <c r="D183" s="20">
        <f t="shared" si="15"/>
        <v>8.3591348867579622</v>
      </c>
      <c r="E183" s="22">
        <f t="shared" si="18"/>
        <v>8.0007305452421473</v>
      </c>
      <c r="F183" s="22">
        <f t="shared" si="19"/>
        <v>3.3303482249188833E-3</v>
      </c>
      <c r="G183" s="18">
        <f>$O$3*(D183-E182-F182)+(1-$O$3)*G171</f>
        <v>0.36135458192627923</v>
      </c>
      <c r="H183" s="18">
        <f t="shared" si="20"/>
        <v>8.3649686753851196</v>
      </c>
      <c r="I183" s="17">
        <f t="shared" si="16"/>
        <v>4293.977228748191</v>
      </c>
      <c r="J183" s="23">
        <f t="shared" si="17"/>
        <v>6.9789382587890389E-4</v>
      </c>
    </row>
    <row r="184" spans="1:10" x14ac:dyDescent="0.15">
      <c r="A184">
        <v>181</v>
      </c>
      <c r="B184" s="1">
        <v>39083</v>
      </c>
      <c r="C184" s="7">
        <v>2569</v>
      </c>
      <c r="D184" s="20">
        <f t="shared" si="15"/>
        <v>7.8512719971098832</v>
      </c>
      <c r="E184" s="22">
        <f t="shared" si="18"/>
        <v>8.0020177459502388</v>
      </c>
      <c r="F184" s="22">
        <f t="shared" si="19"/>
        <v>3.2980630627798269E-3</v>
      </c>
      <c r="G184" s="18">
        <f>$O$3*(D184-E183-F183)+(1-$O$3)*G172</f>
        <v>-0.1471216153460419</v>
      </c>
      <c r="H184" s="18">
        <f t="shared" si="20"/>
        <v>7.8584383380926139</v>
      </c>
      <c r="I184" s="17">
        <f t="shared" si="16"/>
        <v>2587.4764552000079</v>
      </c>
      <c r="J184" s="23">
        <f t="shared" si="17"/>
        <v>9.1276177737425373E-4</v>
      </c>
    </row>
    <row r="185" spans="1:10" x14ac:dyDescent="0.15">
      <c r="A185">
        <v>182</v>
      </c>
      <c r="B185" s="1">
        <v>39114</v>
      </c>
      <c r="C185" s="7">
        <v>2603</v>
      </c>
      <c r="D185" s="20">
        <f t="shared" si="15"/>
        <v>7.8644199049945653</v>
      </c>
      <c r="E185" s="22">
        <f t="shared" si="18"/>
        <v>8.0060696265824944</v>
      </c>
      <c r="F185" s="22">
        <f t="shared" si="19"/>
        <v>3.3099746463798136E-3</v>
      </c>
      <c r="G185" s="18">
        <f>$O$3*(D185-E184-F184)+(1-$O$3)*G173</f>
        <v>-0.14298684261303632</v>
      </c>
      <c r="H185" s="18">
        <f t="shared" si="20"/>
        <v>7.861775889475787</v>
      </c>
      <c r="I185" s="17">
        <f t="shared" si="16"/>
        <v>2596.1267181407252</v>
      </c>
      <c r="J185" s="23">
        <f t="shared" si="17"/>
        <v>3.3619968805317501E-4</v>
      </c>
    </row>
    <row r="186" spans="1:10" x14ac:dyDescent="0.15">
      <c r="A186">
        <v>183</v>
      </c>
      <c r="B186" s="1">
        <v>39142</v>
      </c>
      <c r="C186" s="7">
        <v>3005</v>
      </c>
      <c r="D186" s="20">
        <f t="shared" si="15"/>
        <v>8.0080328469693072</v>
      </c>
      <c r="E186" s="22">
        <f t="shared" si="18"/>
        <v>8.0243501574347977</v>
      </c>
      <c r="F186" s="22">
        <f t="shared" si="19"/>
        <v>3.546534576800606E-3</v>
      </c>
      <c r="G186" s="18">
        <f>$O$3*(D186-E185-F185)+(1-$O$3)*G174</f>
        <v>-4.2872071552250951E-2</v>
      </c>
      <c r="H186" s="18">
        <f t="shared" si="20"/>
        <v>7.9555236132555684</v>
      </c>
      <c r="I186" s="17">
        <f t="shared" si="16"/>
        <v>2851.2809067394464</v>
      </c>
      <c r="J186" s="23">
        <f t="shared" si="17"/>
        <v>6.5570702215102909E-3</v>
      </c>
    </row>
    <row r="187" spans="1:10" x14ac:dyDescent="0.15">
      <c r="A187">
        <v>184</v>
      </c>
      <c r="B187" s="1">
        <v>39173</v>
      </c>
      <c r="C187" s="7">
        <v>2867</v>
      </c>
      <c r="D187" s="20">
        <f t="shared" si="15"/>
        <v>7.9610214658833698</v>
      </c>
      <c r="E187" s="22">
        <f t="shared" si="18"/>
        <v>8.0200471637091173</v>
      </c>
      <c r="F187" s="22">
        <f t="shared" si="19"/>
        <v>3.4224988466961875E-3</v>
      </c>
      <c r="G187" s="18">
        <f>$O$3*(D187-E186-F186)+(1-$O$3)*G175</f>
        <v>-4.5102210558541134E-2</v>
      </c>
      <c r="H187" s="18">
        <f t="shared" si="20"/>
        <v>7.98855369050536</v>
      </c>
      <c r="I187" s="17">
        <f t="shared" si="16"/>
        <v>2947.0315559602564</v>
      </c>
      <c r="J187" s="23">
        <f t="shared" si="17"/>
        <v>3.4583783927701296E-3</v>
      </c>
    </row>
    <row r="188" spans="1:10" x14ac:dyDescent="0.15">
      <c r="A188">
        <v>185</v>
      </c>
      <c r="B188" s="1">
        <v>39203</v>
      </c>
      <c r="C188" s="7">
        <v>3262</v>
      </c>
      <c r="D188" s="20">
        <f t="shared" si="15"/>
        <v>8.0900957831809599</v>
      </c>
      <c r="E188" s="22">
        <f t="shared" si="18"/>
        <v>8.0346460625468836</v>
      </c>
      <c r="F188" s="22">
        <f t="shared" si="19"/>
        <v>3.5991047368097674E-3</v>
      </c>
      <c r="G188" s="18">
        <f>$O$3*(D188-E187-F187)+(1-$O$3)*G176</f>
        <v>3.5625030923785113E-2</v>
      </c>
      <c r="H188" s="18">
        <f t="shared" si="20"/>
        <v>8.0508945543731034</v>
      </c>
      <c r="I188" s="17">
        <f t="shared" si="16"/>
        <v>3136.5995755326676</v>
      </c>
      <c r="J188" s="23">
        <f t="shared" si="17"/>
        <v>4.8455827790512109E-3</v>
      </c>
    </row>
    <row r="189" spans="1:10" x14ac:dyDescent="0.15">
      <c r="A189">
        <v>186</v>
      </c>
      <c r="B189" s="1">
        <v>39234</v>
      </c>
      <c r="C189" s="7">
        <v>3364</v>
      </c>
      <c r="D189" s="20">
        <f t="shared" si="15"/>
        <v>8.1208860210928382</v>
      </c>
      <c r="E189" s="22">
        <f t="shared" si="18"/>
        <v>8.056081377015305</v>
      </c>
      <c r="F189" s="22">
        <f t="shared" si="19"/>
        <v>3.880946805670991E-3</v>
      </c>
      <c r="G189" s="18">
        <f>$O$3*(D189-E188-F188)+(1-$O$3)*G177</f>
        <v>3.3166788970395066E-2</v>
      </c>
      <c r="H189" s="18">
        <f t="shared" si="20"/>
        <v>8.0583255061405712</v>
      </c>
      <c r="I189" s="17">
        <f t="shared" si="16"/>
        <v>3159.9943106135001</v>
      </c>
      <c r="J189" s="23">
        <f t="shared" si="17"/>
        <v>7.703656323925126E-3</v>
      </c>
    </row>
    <row r="190" spans="1:10" x14ac:dyDescent="0.15">
      <c r="A190">
        <v>187</v>
      </c>
      <c r="B190" s="1">
        <v>39264</v>
      </c>
      <c r="C190" s="7">
        <v>3322</v>
      </c>
      <c r="D190" s="20">
        <f t="shared" si="15"/>
        <v>8.1083222901732395</v>
      </c>
      <c r="E190" s="22">
        <f t="shared" si="18"/>
        <v>8.0566680268369737</v>
      </c>
      <c r="F190" s="22">
        <f t="shared" si="19"/>
        <v>3.8288913807020333E-3</v>
      </c>
      <c r="G190" s="18">
        <f>$O$3*(D190-E189-F189)+(1-$O$3)*G178</f>
        <v>5.7497684793408103E-2</v>
      </c>
      <c r="H190" s="18">
        <f t="shared" si="20"/>
        <v>8.1198770385657557</v>
      </c>
      <c r="I190" s="17">
        <f t="shared" si="16"/>
        <v>3360.6074945560613</v>
      </c>
      <c r="J190" s="23">
        <f t="shared" si="17"/>
        <v>1.4250479913113284E-3</v>
      </c>
    </row>
    <row r="191" spans="1:10" x14ac:dyDescent="0.15">
      <c r="A191">
        <v>188</v>
      </c>
      <c r="B191" s="1">
        <v>39295</v>
      </c>
      <c r="C191" s="7">
        <v>3292</v>
      </c>
      <c r="D191" s="20">
        <f t="shared" si="15"/>
        <v>8.0992505617969606</v>
      </c>
      <c r="E191" s="22">
        <f t="shared" si="18"/>
        <v>8.0640582267676812</v>
      </c>
      <c r="F191" s="22">
        <f t="shared" si="19"/>
        <v>3.8851660368476038E-3</v>
      </c>
      <c r="G191" s="18">
        <f>$O$3*(D191-E190-F190)+(1-$O$3)*G179</f>
        <v>2.8875288661673847E-2</v>
      </c>
      <c r="H191" s="18">
        <f t="shared" si="20"/>
        <v>8.0867592701971844</v>
      </c>
      <c r="I191" s="17">
        <f t="shared" si="16"/>
        <v>3251.1344312823908</v>
      </c>
      <c r="J191" s="23">
        <f t="shared" si="17"/>
        <v>1.5422774619044161E-3</v>
      </c>
    </row>
    <row r="192" spans="1:10" x14ac:dyDescent="0.15">
      <c r="A192">
        <v>189</v>
      </c>
      <c r="B192" s="1">
        <v>39326</v>
      </c>
      <c r="C192" s="7">
        <v>3057</v>
      </c>
      <c r="D192" s="20">
        <f t="shared" si="15"/>
        <v>8.025189321890835</v>
      </c>
      <c r="E192" s="22">
        <f t="shared" si="18"/>
        <v>8.0591061056083468</v>
      </c>
      <c r="F192" s="22">
        <f t="shared" si="19"/>
        <v>3.7455220573266428E-3</v>
      </c>
      <c r="G192" s="18">
        <f>$O$3*(D192-E191-F191)+(1-$O$3)*G180</f>
        <v>-1.8241210484180273E-2</v>
      </c>
      <c r="H192" s="18">
        <f t="shared" si="20"/>
        <v>8.056186111348536</v>
      </c>
      <c r="I192" s="17">
        <f t="shared" si="16"/>
        <v>3153.2410617510427</v>
      </c>
      <c r="J192" s="23">
        <f t="shared" si="17"/>
        <v>3.8624371605974501E-3</v>
      </c>
    </row>
    <row r="193" spans="1:10" x14ac:dyDescent="0.15">
      <c r="A193">
        <v>190</v>
      </c>
      <c r="B193" s="1">
        <v>39356</v>
      </c>
      <c r="C193" s="7">
        <v>3087</v>
      </c>
      <c r="D193" s="20">
        <f t="shared" si="15"/>
        <v>8.0349550245021586</v>
      </c>
      <c r="E193" s="22">
        <f t="shared" si="18"/>
        <v>8.0536906620475754</v>
      </c>
      <c r="F193" s="22">
        <f t="shared" si="19"/>
        <v>3.6007634151362438E-3</v>
      </c>
      <c r="G193" s="18">
        <f>$O$3*(D193-E192-F192)+(1-$O$3)*G181</f>
        <v>-2.4859237761731437E-3</v>
      </c>
      <c r="H193" s="18">
        <f t="shared" si="20"/>
        <v>8.0670871161938447</v>
      </c>
      <c r="I193" s="17">
        <f t="shared" si="16"/>
        <v>3187.8025933047011</v>
      </c>
      <c r="J193" s="23">
        <f t="shared" si="17"/>
        <v>3.999038151887721E-3</v>
      </c>
    </row>
    <row r="194" spans="1:10" x14ac:dyDescent="0.15">
      <c r="A194">
        <v>191</v>
      </c>
      <c r="B194" s="1">
        <v>39387</v>
      </c>
      <c r="C194" s="7">
        <v>3297</v>
      </c>
      <c r="D194" s="20">
        <f t="shared" si="15"/>
        <v>8.1007682430717303</v>
      </c>
      <c r="E194" s="22">
        <f t="shared" si="18"/>
        <v>8.0555797203069694</v>
      </c>
      <c r="F194" s="22">
        <f t="shared" si="19"/>
        <v>3.5737155989446802E-3</v>
      </c>
      <c r="G194" s="18">
        <f>$O$3*(D194-E193-F193)+(1-$O$3)*G182</f>
        <v>4.8224744053834041E-2</v>
      </c>
      <c r="H194" s="18">
        <f t="shared" si="20"/>
        <v>8.1067720497997851</v>
      </c>
      <c r="I194" s="17">
        <f t="shared" si="16"/>
        <v>3316.8540912077392</v>
      </c>
      <c r="J194" s="23">
        <f t="shared" si="17"/>
        <v>7.41140413835392E-4</v>
      </c>
    </row>
    <row r="195" spans="1:10" x14ac:dyDescent="0.15">
      <c r="A195">
        <v>192</v>
      </c>
      <c r="B195" s="1">
        <v>39417</v>
      </c>
      <c r="C195" s="7">
        <v>4403</v>
      </c>
      <c r="D195" s="20">
        <f t="shared" si="15"/>
        <v>8.3900414057557544</v>
      </c>
      <c r="E195" s="22">
        <f t="shared" si="18"/>
        <v>8.0504673040346901</v>
      </c>
      <c r="F195" s="22">
        <f t="shared" si="19"/>
        <v>3.4364601274165388E-3</v>
      </c>
      <c r="G195" s="18">
        <f>$O$3*(D195-E194-F194)+(1-$O$3)*G183</f>
        <v>0.35498155575521273</v>
      </c>
      <c r="H195" s="18">
        <f t="shared" si="20"/>
        <v>8.4205080178321943</v>
      </c>
      <c r="I195" s="17">
        <f t="shared" si="16"/>
        <v>4539.2088685959789</v>
      </c>
      <c r="J195" s="23">
        <f t="shared" si="17"/>
        <v>3.6312826841997572E-3</v>
      </c>
    </row>
    <row r="196" spans="1:10" x14ac:dyDescent="0.15">
      <c r="A196">
        <v>193</v>
      </c>
      <c r="B196" s="1">
        <v>39448</v>
      </c>
      <c r="C196" s="7">
        <v>2675</v>
      </c>
      <c r="D196" s="20">
        <f t="shared" si="15"/>
        <v>7.8917046593301068</v>
      </c>
      <c r="E196" s="22">
        <f t="shared" si="18"/>
        <v>8.0496051220409068</v>
      </c>
      <c r="F196" s="22">
        <f t="shared" si="19"/>
        <v>3.3685343625279528E-3</v>
      </c>
      <c r="G196" s="18">
        <f>$O$3*(D196-E195-F195)+(1-$O$3)*G184</f>
        <v>-0.15027553462157234</v>
      </c>
      <c r="H196" s="18">
        <f t="shared" si="20"/>
        <v>7.9067821488160641</v>
      </c>
      <c r="I196" s="17">
        <f t="shared" si="16"/>
        <v>2715.637873076902</v>
      </c>
      <c r="J196" s="23">
        <f t="shared" si="17"/>
        <v>1.9105491318826412E-3</v>
      </c>
    </row>
    <row r="197" spans="1:10" x14ac:dyDescent="0.15">
      <c r="A197">
        <v>194</v>
      </c>
      <c r="B197" s="1">
        <v>39479</v>
      </c>
      <c r="C197" s="7">
        <v>2806</v>
      </c>
      <c r="D197" s="20">
        <f t="shared" ref="D197:D260" si="21">LN(C197)</f>
        <v>7.9395152606624064</v>
      </c>
      <c r="E197" s="22">
        <f t="shared" si="18"/>
        <v>8.0613923142718953</v>
      </c>
      <c r="F197" s="22">
        <f t="shared" si="19"/>
        <v>3.5015632956020277E-3</v>
      </c>
      <c r="G197" s="18">
        <f>$O$3*(D197-E196-F196)+(1-$O$3)*G185</f>
        <v>-0.13681006246320854</v>
      </c>
      <c r="H197" s="18">
        <f t="shared" si="20"/>
        <v>7.9099868137903977</v>
      </c>
      <c r="I197" s="17">
        <f t="shared" si="16"/>
        <v>2724.3545421939057</v>
      </c>
      <c r="J197" s="23">
        <f t="shared" si="17"/>
        <v>3.7191750254971013E-3</v>
      </c>
    </row>
    <row r="198" spans="1:10" x14ac:dyDescent="0.15">
      <c r="A198">
        <v>195</v>
      </c>
      <c r="B198" s="1">
        <v>39508</v>
      </c>
      <c r="C198" s="7">
        <v>2989</v>
      </c>
      <c r="D198" s="20">
        <f t="shared" si="21"/>
        <v>8.0026941622839374</v>
      </c>
      <c r="E198" s="22">
        <f t="shared" si="18"/>
        <v>8.059383502413576</v>
      </c>
      <c r="F198" s="22">
        <f t="shared" si="19"/>
        <v>3.4144901137460122E-3</v>
      </c>
      <c r="G198" s="18">
        <f>$O$3*(D198-E197-F197)+(1-$O$3)*G186</f>
        <v>-4.6915040918704964E-2</v>
      </c>
      <c r="H198" s="18">
        <f t="shared" si="20"/>
        <v>8.0220218060152462</v>
      </c>
      <c r="I198" s="17">
        <f t="shared" ref="I198:I261" si="22">EXP(H198)</f>
        <v>3047.3322234693396</v>
      </c>
      <c r="J198" s="23">
        <f t="shared" ref="J198:J261" si="23">ABS(D198-H198)/D198</f>
        <v>2.415142118312911E-3</v>
      </c>
    </row>
    <row r="199" spans="1:10" x14ac:dyDescent="0.15">
      <c r="A199">
        <v>196</v>
      </c>
      <c r="B199" s="1">
        <v>39539</v>
      </c>
      <c r="C199" s="7">
        <v>2997</v>
      </c>
      <c r="D199" s="20">
        <f t="shared" si="21"/>
        <v>8.0053670673166639</v>
      </c>
      <c r="E199" s="22">
        <f t="shared" si="18"/>
        <v>8.0592830352028155</v>
      </c>
      <c r="F199" s="22">
        <f t="shared" si="19"/>
        <v>3.358947884808098E-3</v>
      </c>
      <c r="G199" s="18">
        <f>$O$3*(D199-E198-F198)+(1-$O$3)*G187</f>
        <v>-4.7681139286698412E-2</v>
      </c>
      <c r="H199" s="18">
        <f t="shared" si="20"/>
        <v>8.0176957819687811</v>
      </c>
      <c r="I199" s="17">
        <f t="shared" si="22"/>
        <v>3034.1778645443028</v>
      </c>
      <c r="J199" s="23">
        <f t="shared" si="23"/>
        <v>1.5400561333972216E-3</v>
      </c>
    </row>
    <row r="200" spans="1:10" x14ac:dyDescent="0.15">
      <c r="A200">
        <v>197</v>
      </c>
      <c r="B200" s="1">
        <v>39569</v>
      </c>
      <c r="C200" s="7">
        <v>3420</v>
      </c>
      <c r="D200" s="20">
        <f t="shared" si="21"/>
        <v>8.1373958300566507</v>
      </c>
      <c r="E200" s="22">
        <f t="shared" si="18"/>
        <v>8.0737977379605663</v>
      </c>
      <c r="F200" s="22">
        <f t="shared" si="19"/>
        <v>3.5352275473827287E-3</v>
      </c>
      <c r="G200" s="18">
        <f>$O$3*(D200-E199-F199)+(1-$O$3)*G188</f>
        <v>4.3810022680450381E-2</v>
      </c>
      <c r="H200" s="18">
        <f t="shared" si="20"/>
        <v>8.0982670140114088</v>
      </c>
      <c r="I200" s="17">
        <f t="shared" si="22"/>
        <v>3288.7637524529046</v>
      </c>
      <c r="J200" s="23">
        <f t="shared" si="23"/>
        <v>4.8085182117740821E-3</v>
      </c>
    </row>
    <row r="201" spans="1:10" x14ac:dyDescent="0.15">
      <c r="A201">
        <v>198</v>
      </c>
      <c r="B201" s="1">
        <v>39600</v>
      </c>
      <c r="C201" s="7">
        <v>3279</v>
      </c>
      <c r="D201" s="20">
        <f t="shared" si="21"/>
        <v>8.0952937768446489</v>
      </c>
      <c r="E201" s="22">
        <f t="shared" si="18"/>
        <v>8.0729976909908565</v>
      </c>
      <c r="F201" s="22">
        <f t="shared" si="19"/>
        <v>3.4667229291165981E-3</v>
      </c>
      <c r="G201" s="18">
        <f>$O$3*(D201-E200-F200)+(1-$O$3)*G189</f>
        <v>2.9985992458690585E-2</v>
      </c>
      <c r="H201" s="18">
        <f t="shared" si="20"/>
        <v>8.1104997544783437</v>
      </c>
      <c r="I201" s="17">
        <f t="shared" si="22"/>
        <v>3329.241417524468</v>
      </c>
      <c r="J201" s="23">
        <f t="shared" si="23"/>
        <v>1.8783725523574173E-3</v>
      </c>
    </row>
    <row r="202" spans="1:10" x14ac:dyDescent="0.15">
      <c r="A202">
        <v>199</v>
      </c>
      <c r="B202" s="1">
        <v>39630</v>
      </c>
      <c r="C202" s="7">
        <v>3517</v>
      </c>
      <c r="D202" s="20">
        <f t="shared" si="21"/>
        <v>8.1653636324739818</v>
      </c>
      <c r="E202" s="22">
        <f t="shared" si="18"/>
        <v>8.0854170950556021</v>
      </c>
      <c r="F202" s="22">
        <f t="shared" si="19"/>
        <v>3.6081903266796866E-3</v>
      </c>
      <c r="G202" s="18">
        <f>$O$3*(D202-E201-F201)+(1-$O$3)*G190</f>
        <v>6.4066278503986662E-2</v>
      </c>
      <c r="H202" s="18">
        <f t="shared" si="20"/>
        <v>8.1339620987133809</v>
      </c>
      <c r="I202" s="17">
        <f t="shared" si="22"/>
        <v>3408.2767775228122</v>
      </c>
      <c r="J202" s="23">
        <f t="shared" si="23"/>
        <v>3.8456993679639286E-3</v>
      </c>
    </row>
    <row r="203" spans="1:10" x14ac:dyDescent="0.15">
      <c r="A203">
        <v>200</v>
      </c>
      <c r="B203" s="1">
        <v>39661</v>
      </c>
      <c r="C203" s="7">
        <v>3472</v>
      </c>
      <c r="D203" s="20">
        <f t="shared" si="21"/>
        <v>8.1524860757802404</v>
      </c>
      <c r="E203" s="22">
        <f t="shared" si="18"/>
        <v>8.098885726318743</v>
      </c>
      <c r="F203" s="22">
        <f t="shared" si="19"/>
        <v>3.7640018536371587E-3</v>
      </c>
      <c r="G203" s="18">
        <f>$O$3*(D203-E202-F202)+(1-$O$3)*G191</f>
        <v>3.6109906910391495E-2</v>
      </c>
      <c r="H203" s="18">
        <f t="shared" si="20"/>
        <v>8.117900574043956</v>
      </c>
      <c r="I203" s="17">
        <f t="shared" si="22"/>
        <v>3353.9719327077678</v>
      </c>
      <c r="J203" s="23">
        <f t="shared" si="23"/>
        <v>4.2423257660055983E-3</v>
      </c>
    </row>
    <row r="204" spans="1:10" x14ac:dyDescent="0.15">
      <c r="A204">
        <v>201</v>
      </c>
      <c r="B204" s="1">
        <v>39692</v>
      </c>
      <c r="C204" s="7">
        <v>3151</v>
      </c>
      <c r="D204" s="20">
        <f t="shared" si="21"/>
        <v>8.0554751417572739</v>
      </c>
      <c r="E204" s="22">
        <f t="shared" si="18"/>
        <v>8.0944007269974172</v>
      </c>
      <c r="F204" s="22">
        <f t="shared" si="19"/>
        <v>3.6336537812510328E-3</v>
      </c>
      <c r="G204" s="18">
        <f>$O$3*(D204-E203-F203)+(1-$O$3)*G192</f>
        <v>-2.4293513298896396E-2</v>
      </c>
      <c r="H204" s="18">
        <f t="shared" si="20"/>
        <v>8.0844085176881997</v>
      </c>
      <c r="I204" s="17">
        <f t="shared" si="22"/>
        <v>3243.5007947714103</v>
      </c>
      <c r="J204" s="23">
        <f t="shared" si="23"/>
        <v>3.5917652803549097E-3</v>
      </c>
    </row>
    <row r="205" spans="1:10" x14ac:dyDescent="0.15">
      <c r="A205">
        <v>202</v>
      </c>
      <c r="B205" s="1">
        <v>39722</v>
      </c>
      <c r="C205" s="7">
        <v>3351</v>
      </c>
      <c r="D205" s="20">
        <f t="shared" si="21"/>
        <v>8.11701408773731</v>
      </c>
      <c r="E205" s="22">
        <f t="shared" si="18"/>
        <v>8.1041543030986745</v>
      </c>
      <c r="F205" s="22">
        <f t="shared" si="19"/>
        <v>3.73035883203789E-3</v>
      </c>
      <c r="G205" s="18">
        <f>$O$3*(D205-E204-F204)+(1-$O$3)*G193</f>
        <v>2.0042711331984043E-3</v>
      </c>
      <c r="H205" s="18">
        <f t="shared" si="20"/>
        <v>8.0955484570024936</v>
      </c>
      <c r="I205" s="17">
        <f t="shared" si="22"/>
        <v>3279.8352025878239</v>
      </c>
      <c r="J205" s="23">
        <f t="shared" si="23"/>
        <v>2.6445230355390671E-3</v>
      </c>
    </row>
    <row r="206" spans="1:10" x14ac:dyDescent="0.15">
      <c r="A206">
        <v>203</v>
      </c>
      <c r="B206" s="1">
        <v>39753</v>
      </c>
      <c r="C206" s="7">
        <v>3386</v>
      </c>
      <c r="D206" s="20">
        <f t="shared" si="21"/>
        <v>8.12740456269308</v>
      </c>
      <c r="E206" s="22">
        <f t="shared" si="18"/>
        <v>8.0997008161671289</v>
      </c>
      <c r="F206" s="22">
        <f t="shared" si="19"/>
        <v>3.6010403245771063E-3</v>
      </c>
      <c r="G206" s="18">
        <f>$O$3*(D206-E205-F205)+(1-$O$3)*G194</f>
        <v>4.2220245848588939E-2</v>
      </c>
      <c r="H206" s="18">
        <f t="shared" si="20"/>
        <v>8.156109405984548</v>
      </c>
      <c r="I206" s="17">
        <f t="shared" si="22"/>
        <v>3484.6030211346761</v>
      </c>
      <c r="J206" s="23">
        <f t="shared" si="23"/>
        <v>3.5318585496815079E-3</v>
      </c>
    </row>
    <row r="207" spans="1:10" x14ac:dyDescent="0.15">
      <c r="A207">
        <v>204</v>
      </c>
      <c r="B207" s="1">
        <v>39783</v>
      </c>
      <c r="C207" s="7">
        <v>4461</v>
      </c>
      <c r="D207" s="20">
        <f t="shared" si="21"/>
        <v>8.4031282351282641</v>
      </c>
      <c r="E207" s="22">
        <f t="shared" si="18"/>
        <v>8.0875769330695899</v>
      </c>
      <c r="F207" s="22">
        <f t="shared" si="19"/>
        <v>3.3525601252150949E-3</v>
      </c>
      <c r="G207" s="18">
        <f>$O$3*(D207-E206-F206)+(1-$O$3)*G195</f>
        <v>0.34344415913345888</v>
      </c>
      <c r="H207" s="18">
        <f t="shared" si="20"/>
        <v>8.458283412246919</v>
      </c>
      <c r="I207" s="17">
        <f t="shared" si="22"/>
        <v>4713.9591239086958</v>
      </c>
      <c r="J207" s="23">
        <f t="shared" si="23"/>
        <v>6.5636481528492394E-3</v>
      </c>
    </row>
    <row r="208" spans="1:10" x14ac:dyDescent="0.15">
      <c r="A208">
        <v>205</v>
      </c>
      <c r="B208" s="1">
        <v>39814</v>
      </c>
      <c r="C208" s="7">
        <v>2913</v>
      </c>
      <c r="D208" s="20">
        <f t="shared" si="21"/>
        <v>7.9769387569594343</v>
      </c>
      <c r="E208" s="22">
        <f t="shared" si="18"/>
        <v>8.1012744092265763</v>
      </c>
      <c r="F208" s="22">
        <f t="shared" si="19"/>
        <v>3.5160271723323191E-3</v>
      </c>
      <c r="G208" s="18">
        <f>$O$3*(D208-E207-F207)+(1-$O$3)*G196</f>
        <v>-0.1426854563697813</v>
      </c>
      <c r="H208" s="18">
        <f t="shared" si="20"/>
        <v>7.9406539585732325</v>
      </c>
      <c r="I208" s="17">
        <f t="shared" si="22"/>
        <v>2809.1970062044761</v>
      </c>
      <c r="J208" s="23">
        <f t="shared" si="23"/>
        <v>4.5487121678783526E-3</v>
      </c>
    </row>
    <row r="209" spans="1:10" x14ac:dyDescent="0.15">
      <c r="A209">
        <v>206</v>
      </c>
      <c r="B209" s="1">
        <v>39845</v>
      </c>
      <c r="C209" s="7">
        <v>2781</v>
      </c>
      <c r="D209" s="20">
        <f t="shared" si="21"/>
        <v>7.930565854233965</v>
      </c>
      <c r="E209" s="22">
        <f t="shared" ref="E209:E272" si="24">$O$4*(D209-G197)+(1-$O$4)*(E208+F208)</f>
        <v>8.0941234330835297</v>
      </c>
      <c r="F209" s="22">
        <f t="shared" ref="F209:F272" si="25">$O$2*(E209-E208)+(1-$O$2)*F208</f>
        <v>3.3474706052031731E-3</v>
      </c>
      <c r="G209" s="18">
        <f>$O$3*(D209-E208-F208)+(1-$O$3)*G197</f>
        <v>-0.14463645657092217</v>
      </c>
      <c r="H209" s="18">
        <f t="shared" ref="H209:H272" si="26">E208+1*F208+G197</f>
        <v>7.9679803739357009</v>
      </c>
      <c r="I209" s="17">
        <f t="shared" si="22"/>
        <v>2887.0207699401872</v>
      </c>
      <c r="J209" s="23">
        <f t="shared" si="23"/>
        <v>4.7177616817545356E-3</v>
      </c>
    </row>
    <row r="210" spans="1:10" x14ac:dyDescent="0.15">
      <c r="A210">
        <v>207</v>
      </c>
      <c r="B210" s="1">
        <v>39873</v>
      </c>
      <c r="C210" s="7">
        <v>3024</v>
      </c>
      <c r="D210" s="20">
        <f t="shared" si="21"/>
        <v>8.0143357372994242</v>
      </c>
      <c r="E210" s="22">
        <f t="shared" si="24"/>
        <v>8.0871444261191048</v>
      </c>
      <c r="F210" s="22">
        <f t="shared" si="25"/>
        <v>3.1842949167543689E-3</v>
      </c>
      <c r="G210" s="18">
        <f>$O$3*(D210-E209-F209)+(1-$O$3)*G198</f>
        <v>-5.4491590847010885E-2</v>
      </c>
      <c r="H210" s="18">
        <f t="shared" si="26"/>
        <v>8.0505558627700271</v>
      </c>
      <c r="I210" s="17">
        <f t="shared" si="22"/>
        <v>3135.5374154767219</v>
      </c>
      <c r="J210" s="23">
        <f t="shared" si="23"/>
        <v>4.5194170369019212E-3</v>
      </c>
    </row>
    <row r="211" spans="1:10" x14ac:dyDescent="0.15">
      <c r="A211">
        <v>208</v>
      </c>
      <c r="B211" s="1">
        <v>39904</v>
      </c>
      <c r="C211" s="7">
        <v>3130</v>
      </c>
      <c r="D211" s="20">
        <f t="shared" si="21"/>
        <v>8.0487882835341988</v>
      </c>
      <c r="E211" s="22">
        <f t="shared" si="24"/>
        <v>8.092079455425127</v>
      </c>
      <c r="F211" s="22">
        <f t="shared" si="25"/>
        <v>3.211959460383457E-3</v>
      </c>
      <c r="G211" s="18">
        <f>$O$3*(D211-E210-F210)+(1-$O$3)*G199</f>
        <v>-4.639662320441873E-2</v>
      </c>
      <c r="H211" s="18">
        <f t="shared" si="26"/>
        <v>8.0426475817491614</v>
      </c>
      <c r="I211" s="17">
        <f t="shared" si="22"/>
        <v>3110.8384961653765</v>
      </c>
      <c r="J211" s="23">
        <f t="shared" si="23"/>
        <v>7.6293493737433565E-4</v>
      </c>
    </row>
    <row r="212" spans="1:10" x14ac:dyDescent="0.15">
      <c r="A212">
        <v>209</v>
      </c>
      <c r="B212" s="1">
        <v>39934</v>
      </c>
      <c r="C212" s="7">
        <v>3467</v>
      </c>
      <c r="D212" s="20">
        <f t="shared" si="21"/>
        <v>8.1510449456850242</v>
      </c>
      <c r="E212" s="22">
        <f t="shared" si="24"/>
        <v>8.0986965485533737</v>
      </c>
      <c r="F212" s="22">
        <f t="shared" si="25"/>
        <v>3.2657662911025798E-3</v>
      </c>
      <c r="G212" s="18">
        <f>$O$3*(D212-E211-F211)+(1-$O$3)*G200</f>
        <v>4.6308373649903915E-2</v>
      </c>
      <c r="H212" s="18">
        <f t="shared" si="26"/>
        <v>8.1391014375659605</v>
      </c>
      <c r="I212" s="17">
        <f t="shared" si="22"/>
        <v>3425.8381550670874</v>
      </c>
      <c r="J212" s="23">
        <f t="shared" si="23"/>
        <v>1.4652732500740741E-3</v>
      </c>
    </row>
    <row r="213" spans="1:10" x14ac:dyDescent="0.15">
      <c r="A213">
        <v>210</v>
      </c>
      <c r="B213" s="1">
        <v>39965</v>
      </c>
      <c r="C213" s="7">
        <v>3307</v>
      </c>
      <c r="D213" s="20">
        <f t="shared" si="21"/>
        <v>8.1037967129817936</v>
      </c>
      <c r="E213" s="22">
        <f t="shared" si="24"/>
        <v>8.0939362021921362</v>
      </c>
      <c r="F213" s="22">
        <f t="shared" si="25"/>
        <v>3.1389402317050161E-3</v>
      </c>
      <c r="G213" s="18">
        <f>$O$3*(D213-E212-F212)+(1-$O$3)*G201</f>
        <v>2.4097223240858747E-2</v>
      </c>
      <c r="H213" s="18">
        <f t="shared" si="26"/>
        <v>8.1319483073031673</v>
      </c>
      <c r="I213" s="17">
        <f t="shared" si="22"/>
        <v>3401.4201252754856</v>
      </c>
      <c r="J213" s="23">
        <f t="shared" si="23"/>
        <v>3.473877161340505E-3</v>
      </c>
    </row>
    <row r="214" spans="1:10" x14ac:dyDescent="0.15">
      <c r="A214">
        <v>211</v>
      </c>
      <c r="B214" s="1">
        <v>39995</v>
      </c>
      <c r="C214" s="7">
        <v>3555</v>
      </c>
      <c r="D214" s="20">
        <f t="shared" si="21"/>
        <v>8.176110342237342</v>
      </c>
      <c r="E214" s="22">
        <f t="shared" si="24"/>
        <v>8.1013428313988474</v>
      </c>
      <c r="F214" s="22">
        <f t="shared" si="25"/>
        <v>3.2063768848993434E-3</v>
      </c>
      <c r="G214" s="18">
        <f>$O$3*(D214-E213-F213)+(1-$O$3)*G202</f>
        <v>6.7197487416182783E-2</v>
      </c>
      <c r="H214" s="18">
        <f t="shared" si="26"/>
        <v>8.1611414209278283</v>
      </c>
      <c r="I214" s="17">
        <f t="shared" si="22"/>
        <v>3502.1817868213352</v>
      </c>
      <c r="J214" s="23">
        <f t="shared" si="23"/>
        <v>1.8308120466751807E-3</v>
      </c>
    </row>
    <row r="215" spans="1:10" x14ac:dyDescent="0.15">
      <c r="A215">
        <v>212</v>
      </c>
      <c r="B215" s="1">
        <v>40026</v>
      </c>
      <c r="C215" s="7">
        <v>3399</v>
      </c>
      <c r="D215" s="20">
        <f t="shared" si="21"/>
        <v>8.1312365496961156</v>
      </c>
      <c r="E215" s="22">
        <f t="shared" si="24"/>
        <v>8.1018628036951519</v>
      </c>
      <c r="F215" s="22">
        <f t="shared" si="25"/>
        <v>3.1639271807054115E-3</v>
      </c>
      <c r="G215" s="18">
        <f>$O$3*(D215-E214-F214)+(1-$O$3)*G203</f>
        <v>3.4138888394554458E-2</v>
      </c>
      <c r="H215" s="18">
        <f t="shared" si="26"/>
        <v>8.1406591151941381</v>
      </c>
      <c r="I215" s="17">
        <f t="shared" si="22"/>
        <v>3431.1786648354541</v>
      </c>
      <c r="J215" s="23">
        <f t="shared" si="23"/>
        <v>1.1588108943128208E-3</v>
      </c>
    </row>
    <row r="216" spans="1:10" x14ac:dyDescent="0.15">
      <c r="A216">
        <v>213</v>
      </c>
      <c r="B216" s="1">
        <v>40057</v>
      </c>
      <c r="C216" s="7">
        <v>3263</v>
      </c>
      <c r="D216" s="20">
        <f t="shared" si="21"/>
        <v>8.0904022965933198</v>
      </c>
      <c r="E216" s="22">
        <f t="shared" si="24"/>
        <v>8.1077834172838728</v>
      </c>
      <c r="F216" s="22">
        <f t="shared" si="25"/>
        <v>3.2074874556813041E-3</v>
      </c>
      <c r="G216" s="18">
        <f>$O$3*(D216-E215-F215)+(1-$O$3)*G204</f>
        <v>-2.2270928921389627E-2</v>
      </c>
      <c r="H216" s="18">
        <f t="shared" si="26"/>
        <v>8.0807332175769613</v>
      </c>
      <c r="I216" s="17">
        <f t="shared" si="22"/>
        <v>3231.6018354569223</v>
      </c>
      <c r="J216" s="23">
        <f t="shared" si="23"/>
        <v>1.1951295698150782E-3</v>
      </c>
    </row>
    <row r="217" spans="1:10" x14ac:dyDescent="0.15">
      <c r="A217">
        <v>214</v>
      </c>
      <c r="B217" s="1">
        <v>40087</v>
      </c>
      <c r="C217" s="7">
        <v>3425</v>
      </c>
      <c r="D217" s="20">
        <f t="shared" si="21"/>
        <v>8.1388567506963252</v>
      </c>
      <c r="E217" s="22">
        <f t="shared" si="24"/>
        <v>8.1183641252588377</v>
      </c>
      <c r="F217" s="22">
        <f t="shared" si="25"/>
        <v>3.3239967228739782E-3</v>
      </c>
      <c r="G217" s="18">
        <f>$O$3*(D217-E216-F216)+(1-$O$3)*G205</f>
        <v>7.4140125498714203E-3</v>
      </c>
      <c r="H217" s="18">
        <f t="shared" si="26"/>
        <v>8.1129951758727525</v>
      </c>
      <c r="I217" s="17">
        <f t="shared" si="22"/>
        <v>3337.5596522187616</v>
      </c>
      <c r="J217" s="23">
        <f t="shared" si="23"/>
        <v>3.1775439248712726E-3</v>
      </c>
    </row>
    <row r="218" spans="1:10" x14ac:dyDescent="0.15">
      <c r="A218">
        <v>215</v>
      </c>
      <c r="B218" s="1">
        <v>40118</v>
      </c>
      <c r="C218" s="7">
        <v>3356</v>
      </c>
      <c r="D218" s="20">
        <f t="shared" si="21"/>
        <v>8.1185050675870976</v>
      </c>
      <c r="E218" s="22">
        <f t="shared" si="24"/>
        <v>8.1087434909110918</v>
      </c>
      <c r="F218" s="22">
        <f t="shared" si="25"/>
        <v>3.1194498120399624E-3</v>
      </c>
      <c r="G218" s="18">
        <f>$O$3*(D218-E217-F217)+(1-$O$3)*G206</f>
        <v>3.2722753315558295E-2</v>
      </c>
      <c r="H218" s="18">
        <f t="shared" si="26"/>
        <v>8.1639083678302988</v>
      </c>
      <c r="I218" s="17">
        <f t="shared" si="22"/>
        <v>3511.8855565851136</v>
      </c>
      <c r="J218" s="23">
        <f t="shared" si="23"/>
        <v>5.5925690586155659E-3</v>
      </c>
    </row>
    <row r="219" spans="1:10" x14ac:dyDescent="0.15">
      <c r="A219">
        <v>216</v>
      </c>
      <c r="B219" s="1">
        <v>40148</v>
      </c>
      <c r="C219" s="7">
        <v>4625</v>
      </c>
      <c r="D219" s="20">
        <f t="shared" si="21"/>
        <v>8.4392316499465263</v>
      </c>
      <c r="E219" s="22">
        <f t="shared" si="24"/>
        <v>8.107279776784269</v>
      </c>
      <c r="F219" s="22">
        <f t="shared" si="25"/>
        <v>3.0470281245908708E-3</v>
      </c>
      <c r="G219" s="18">
        <f>$O$3*(D219-E218-F218)+(1-$O$3)*G207</f>
        <v>0.34008148583288089</v>
      </c>
      <c r="H219" s="18">
        <f t="shared" si="26"/>
        <v>8.45530709985659</v>
      </c>
      <c r="I219" s="17">
        <f t="shared" si="22"/>
        <v>4699.949767413108</v>
      </c>
      <c r="J219" s="23">
        <f t="shared" si="23"/>
        <v>1.9048475710659713E-3</v>
      </c>
    </row>
    <row r="220" spans="1:10" x14ac:dyDescent="0.15">
      <c r="A220">
        <v>217</v>
      </c>
      <c r="B220" s="1">
        <v>40179</v>
      </c>
      <c r="C220" s="7">
        <v>2878</v>
      </c>
      <c r="D220" s="20">
        <f t="shared" si="21"/>
        <v>7.9648508874473132</v>
      </c>
      <c r="E220" s="22">
        <f t="shared" si="24"/>
        <v>8.1095312352221569</v>
      </c>
      <c r="F220" s="22">
        <f t="shared" si="25"/>
        <v>3.0344567874179148E-3</v>
      </c>
      <c r="G220" s="18">
        <f>$O$3*(D220-E219-F219)+(1-$O$3)*G208</f>
        <v>-0.14326916687630384</v>
      </c>
      <c r="H220" s="18">
        <f t="shared" si="26"/>
        <v>7.9676413485390789</v>
      </c>
      <c r="I220" s="17">
        <f t="shared" si="22"/>
        <v>2886.0421624743676</v>
      </c>
      <c r="J220" s="23">
        <f t="shared" si="23"/>
        <v>3.5034693444964843E-4</v>
      </c>
    </row>
    <row r="221" spans="1:10" x14ac:dyDescent="0.15">
      <c r="A221">
        <v>218</v>
      </c>
      <c r="B221" s="1">
        <v>40210</v>
      </c>
      <c r="C221" s="7">
        <v>2916</v>
      </c>
      <c r="D221" s="20">
        <f t="shared" si="21"/>
        <v>7.977968093128549</v>
      </c>
      <c r="E221" s="22">
        <f t="shared" si="24"/>
        <v>8.1154278035404559</v>
      </c>
      <c r="F221" s="22">
        <f t="shared" si="25"/>
        <v>3.0796829563917755E-3</v>
      </c>
      <c r="G221" s="18">
        <f>$O$3*(D221-E220-F220)+(1-$O$3)*G209</f>
        <v>-0.14253652164462302</v>
      </c>
      <c r="H221" s="18">
        <f t="shared" si="26"/>
        <v>7.9679292354386533</v>
      </c>
      <c r="I221" s="17">
        <f t="shared" si="22"/>
        <v>2886.8731358119931</v>
      </c>
      <c r="J221" s="23">
        <f t="shared" si="23"/>
        <v>1.2583226170761782E-3</v>
      </c>
    </row>
    <row r="222" spans="1:10" x14ac:dyDescent="0.15">
      <c r="A222">
        <v>219</v>
      </c>
      <c r="B222" s="1">
        <v>40238</v>
      </c>
      <c r="C222" s="7">
        <v>3214</v>
      </c>
      <c r="D222" s="20">
        <f t="shared" si="21"/>
        <v>8.0752715462974578</v>
      </c>
      <c r="E222" s="22">
        <f t="shared" si="24"/>
        <v>8.1217165097245161</v>
      </c>
      <c r="F222" s="22">
        <f t="shared" si="25"/>
        <v>3.1303909127972681E-3</v>
      </c>
      <c r="G222" s="18">
        <f>$O$3*(D222-E221-F221)+(1-$O$3)*G210</f>
        <v>-5.2137126360782583E-2</v>
      </c>
      <c r="H222" s="18">
        <f t="shared" si="26"/>
        <v>8.0640158956498365</v>
      </c>
      <c r="I222" s="17">
        <f t="shared" si="22"/>
        <v>3178.0271674181117</v>
      </c>
      <c r="J222" s="23">
        <f t="shared" si="23"/>
        <v>1.3938417529478758E-3</v>
      </c>
    </row>
    <row r="223" spans="1:10" x14ac:dyDescent="0.15">
      <c r="A223">
        <v>220</v>
      </c>
      <c r="B223" s="1">
        <v>40269</v>
      </c>
      <c r="C223" s="7">
        <v>3310</v>
      </c>
      <c r="D223" s="20">
        <f t="shared" si="21"/>
        <v>8.1047034683711079</v>
      </c>
      <c r="E223" s="22">
        <f t="shared" si="24"/>
        <v>8.1323317722061503</v>
      </c>
      <c r="F223" s="22">
        <f t="shared" si="25"/>
        <v>3.2486644540857378E-3</v>
      </c>
      <c r="G223" s="18">
        <f>$O$3*(D223-E222-F222)+(1-$O$3)*G211</f>
        <v>-4.0904963268503944E-2</v>
      </c>
      <c r="H223" s="18">
        <f t="shared" si="26"/>
        <v>8.0784502774328946</v>
      </c>
      <c r="I223" s="17">
        <f t="shared" si="22"/>
        <v>3224.2326967489594</v>
      </c>
      <c r="J223" s="23">
        <f t="shared" si="23"/>
        <v>3.2392537297221704E-3</v>
      </c>
    </row>
    <row r="224" spans="1:10" x14ac:dyDescent="0.15">
      <c r="A224">
        <v>221</v>
      </c>
      <c r="B224" s="1">
        <v>40299</v>
      </c>
      <c r="C224" s="7">
        <v>3467</v>
      </c>
      <c r="D224" s="20">
        <f t="shared" si="21"/>
        <v>8.1510449456850242</v>
      </c>
      <c r="E224" s="22">
        <f t="shared" si="24"/>
        <v>8.1267867488396224</v>
      </c>
      <c r="F224" s="22">
        <f t="shared" si="25"/>
        <v>3.1097094179219215E-3</v>
      </c>
      <c r="G224" s="18">
        <f>$O$3*(D224-E223-F223)+(1-$O$3)*G212</f>
        <v>3.9856433539874163E-2</v>
      </c>
      <c r="H224" s="18">
        <f t="shared" si="26"/>
        <v>8.1818888103101397</v>
      </c>
      <c r="I224" s="17">
        <f t="shared" si="22"/>
        <v>3575.6019204425543</v>
      </c>
      <c r="J224" s="23">
        <f t="shared" si="23"/>
        <v>3.784038099488519E-3</v>
      </c>
    </row>
    <row r="225" spans="1:10" x14ac:dyDescent="0.15">
      <c r="A225">
        <v>222</v>
      </c>
      <c r="B225" s="1">
        <v>40330</v>
      </c>
      <c r="C225" s="7">
        <v>3438</v>
      </c>
      <c r="D225" s="20">
        <f t="shared" si="21"/>
        <v>8.1426451859427953</v>
      </c>
      <c r="E225" s="22">
        <f t="shared" si="24"/>
        <v>8.1266609646395249</v>
      </c>
      <c r="F225" s="22">
        <f t="shared" si="25"/>
        <v>3.0585831848930689E-3</v>
      </c>
      <c r="G225" s="18">
        <f>$O$3*(D225-E224-F224)+(1-$O$3)*G213</f>
        <v>2.172333739504622E-2</v>
      </c>
      <c r="H225" s="18">
        <f t="shared" si="26"/>
        <v>8.1539936814984024</v>
      </c>
      <c r="I225" s="17">
        <f t="shared" si="22"/>
        <v>3477.2383547480663</v>
      </c>
      <c r="J225" s="23">
        <f t="shared" si="23"/>
        <v>1.3937111708120125E-3</v>
      </c>
    </row>
    <row r="226" spans="1:10" x14ac:dyDescent="0.15">
      <c r="A226">
        <v>223</v>
      </c>
      <c r="B226" s="1">
        <v>40360</v>
      </c>
      <c r="C226" s="7">
        <v>3657</v>
      </c>
      <c r="D226" s="20">
        <f t="shared" si="21"/>
        <v>8.2043984181493812</v>
      </c>
      <c r="E226" s="22">
        <f t="shared" si="24"/>
        <v>8.1318525148363641</v>
      </c>
      <c r="F226" s="22">
        <f t="shared" si="25"/>
        <v>3.0922876459027518E-3</v>
      </c>
      <c r="G226" s="18">
        <f>$O$3*(D226-E225-F225)+(1-$O$3)*G214</f>
        <v>6.8762448067331089E-2</v>
      </c>
      <c r="H226" s="18">
        <f t="shared" si="26"/>
        <v>8.1969170352406007</v>
      </c>
      <c r="I226" s="17">
        <f t="shared" si="22"/>
        <v>3629.7426710949767</v>
      </c>
      <c r="J226" s="23">
        <f t="shared" si="23"/>
        <v>9.1187464668104987E-4</v>
      </c>
    </row>
    <row r="227" spans="1:10" x14ac:dyDescent="0.15">
      <c r="A227">
        <v>224</v>
      </c>
      <c r="B227" s="1">
        <v>40391</v>
      </c>
      <c r="C227" s="7">
        <v>3454</v>
      </c>
      <c r="D227" s="20">
        <f t="shared" si="21"/>
        <v>8.1472882587066238</v>
      </c>
      <c r="E227" s="22">
        <f t="shared" si="24"/>
        <v>8.1287308526822155</v>
      </c>
      <c r="F227" s="22">
        <f t="shared" si="25"/>
        <v>2.9940968030163131E-3</v>
      </c>
      <c r="G227" s="18">
        <f>$O$3*(D227-E226-F226)+(1-$O$3)*G215</f>
        <v>2.9579705401648219E-2</v>
      </c>
      <c r="H227" s="18">
        <f t="shared" si="26"/>
        <v>8.1690836908768212</v>
      </c>
      <c r="I227" s="17">
        <f t="shared" si="22"/>
        <v>3530.1078111979796</v>
      </c>
      <c r="J227" s="23">
        <f t="shared" si="23"/>
        <v>2.675176264557187E-3</v>
      </c>
    </row>
    <row r="228" spans="1:10" x14ac:dyDescent="0.15">
      <c r="A228">
        <v>225</v>
      </c>
      <c r="B228" s="1">
        <v>40422</v>
      </c>
      <c r="C228" s="7">
        <v>3365</v>
      </c>
      <c r="D228" s="20">
        <f t="shared" si="21"/>
        <v>8.1211832420788284</v>
      </c>
      <c r="E228" s="22">
        <f t="shared" si="24"/>
        <v>8.1350689893335204</v>
      </c>
      <c r="F228" s="22">
        <f t="shared" si="25"/>
        <v>3.0469382487818687E-3</v>
      </c>
      <c r="G228" s="18">
        <f>$O$3*(D228-E227-F227)+(1-$O$3)*G216</f>
        <v>-1.9817402566253799E-2</v>
      </c>
      <c r="H228" s="18">
        <f t="shared" si="26"/>
        <v>8.1094540205638417</v>
      </c>
      <c r="I228" s="17">
        <f t="shared" si="22"/>
        <v>3325.7617365918823</v>
      </c>
      <c r="J228" s="23">
        <f t="shared" si="23"/>
        <v>1.4442749492725739E-3</v>
      </c>
    </row>
    <row r="229" spans="1:10" x14ac:dyDescent="0.15">
      <c r="A229">
        <v>226</v>
      </c>
      <c r="B229" s="1">
        <v>40452</v>
      </c>
      <c r="C229" s="7">
        <v>3497</v>
      </c>
      <c r="D229" s="20">
        <f t="shared" si="21"/>
        <v>8.1596607370633762</v>
      </c>
      <c r="E229" s="22">
        <f t="shared" si="24"/>
        <v>8.142144664524956</v>
      </c>
      <c r="F229" s="22">
        <f t="shared" si="25"/>
        <v>3.1105990585559738E-3</v>
      </c>
      <c r="G229" s="18">
        <f>$O$3*(D229-E228-F228)+(1-$O$3)*G217</f>
        <v>1.0369902047352601E-2</v>
      </c>
      <c r="H229" s="18">
        <f t="shared" si="26"/>
        <v>8.1455299401321728</v>
      </c>
      <c r="I229" s="17">
        <f t="shared" si="22"/>
        <v>3447.9321038544308</v>
      </c>
      <c r="J229" s="23">
        <f t="shared" si="23"/>
        <v>1.7317873115750468E-3</v>
      </c>
    </row>
    <row r="230" spans="1:10" x14ac:dyDescent="0.15">
      <c r="A230">
        <v>227</v>
      </c>
      <c r="B230" s="1">
        <v>40483</v>
      </c>
      <c r="C230" s="7">
        <v>3524</v>
      </c>
      <c r="D230" s="20">
        <f t="shared" si="21"/>
        <v>8.1673519870560707</v>
      </c>
      <c r="E230" s="22">
        <f t="shared" si="24"/>
        <v>8.1422257473297091</v>
      </c>
      <c r="F230" s="22">
        <f t="shared" si="25"/>
        <v>3.0627276138113415E-3</v>
      </c>
      <c r="G230" s="18">
        <f>$O$3*(D230-E229-F229)+(1-$O$3)*G218</f>
        <v>3.049999332786869E-2</v>
      </c>
      <c r="H230" s="18">
        <f t="shared" si="26"/>
        <v>8.1779780168990701</v>
      </c>
      <c r="I230" s="17">
        <f t="shared" si="22"/>
        <v>3561.6457875751526</v>
      </c>
      <c r="J230" s="23">
        <f t="shared" si="23"/>
        <v>1.3010373325209889E-3</v>
      </c>
    </row>
    <row r="231" spans="1:10" x14ac:dyDescent="0.15">
      <c r="A231">
        <v>228</v>
      </c>
      <c r="B231" s="1">
        <v>40513</v>
      </c>
      <c r="C231" s="7">
        <v>4681</v>
      </c>
      <c r="D231" s="20">
        <f t="shared" si="21"/>
        <v>8.4512670413000706</v>
      </c>
      <c r="E231" s="22">
        <f t="shared" si="24"/>
        <v>8.1355656198055115</v>
      </c>
      <c r="F231" s="22">
        <f t="shared" si="25"/>
        <v>2.9090901735384978E-3</v>
      </c>
      <c r="G231" s="18">
        <f>$O$3*(D231-E230-F230)+(1-$O$3)*G219</f>
        <v>0.33294781446216409</v>
      </c>
      <c r="H231" s="18">
        <f t="shared" si="26"/>
        <v>8.485369960776401</v>
      </c>
      <c r="I231" s="17">
        <f t="shared" si="22"/>
        <v>4843.388997502886</v>
      </c>
      <c r="J231" s="23">
        <f t="shared" si="23"/>
        <v>4.0352433912778582E-3</v>
      </c>
    </row>
    <row r="232" spans="1:10" x14ac:dyDescent="0.15">
      <c r="A232">
        <v>229</v>
      </c>
      <c r="B232" s="1">
        <v>40544</v>
      </c>
      <c r="C232" s="7">
        <v>2888</v>
      </c>
      <c r="D232" s="20">
        <f t="shared" si="21"/>
        <v>7.9683195000127167</v>
      </c>
      <c r="E232" s="22">
        <f t="shared" si="24"/>
        <v>8.1308094101685739</v>
      </c>
      <c r="F232" s="22">
        <f t="shared" si="25"/>
        <v>2.7879655630111181E-3</v>
      </c>
      <c r="G232" s="18">
        <f>$O$3*(D232-E231-F231)+(1-$O$3)*G220</f>
        <v>-0.14889320724611199</v>
      </c>
      <c r="H232" s="18">
        <f t="shared" si="26"/>
        <v>7.9952055431027462</v>
      </c>
      <c r="I232" s="17">
        <f t="shared" si="22"/>
        <v>2966.7001191387922</v>
      </c>
      <c r="J232" s="23">
        <f t="shared" si="23"/>
        <v>3.37411710085001E-3</v>
      </c>
    </row>
    <row r="233" spans="1:10" x14ac:dyDescent="0.15">
      <c r="A233">
        <v>230</v>
      </c>
      <c r="B233" s="1">
        <v>40575</v>
      </c>
      <c r="C233" s="7">
        <v>2984</v>
      </c>
      <c r="D233" s="20">
        <f t="shared" si="21"/>
        <v>8.0010199613236512</v>
      </c>
      <c r="E233" s="22">
        <f t="shared" si="24"/>
        <v>8.1364367501444832</v>
      </c>
      <c r="F233" s="22">
        <f t="shared" si="25"/>
        <v>2.8328324473348948E-3</v>
      </c>
      <c r="G233" s="18">
        <f>$O$3*(D233-E232-F232)+(1-$O$3)*G221</f>
        <v>-0.14045326897115096</v>
      </c>
      <c r="H233" s="18">
        <f t="shared" si="26"/>
        <v>7.9910608540869612</v>
      </c>
      <c r="I233" s="17">
        <f t="shared" si="22"/>
        <v>2954.4295162242483</v>
      </c>
      <c r="J233" s="23">
        <f t="shared" si="23"/>
        <v>1.2447297075662382E-3</v>
      </c>
    </row>
    <row r="234" spans="1:10" x14ac:dyDescent="0.15">
      <c r="A234">
        <v>231</v>
      </c>
      <c r="B234" s="1">
        <v>40603</v>
      </c>
      <c r="C234" s="7">
        <v>3249</v>
      </c>
      <c r="D234" s="20">
        <f t="shared" si="21"/>
        <v>8.0861025356691005</v>
      </c>
      <c r="E234" s="22">
        <f t="shared" si="24"/>
        <v>8.138975948833151</v>
      </c>
      <c r="F234" s="22">
        <f t="shared" si="25"/>
        <v>2.8281925408034331E-3</v>
      </c>
      <c r="G234" s="18">
        <f>$O$3*(D234-E233-F233)+(1-$O$3)*G222</f>
        <v>-5.2352565828711048E-2</v>
      </c>
      <c r="H234" s="18">
        <f t="shared" si="26"/>
        <v>8.0871324562310356</v>
      </c>
      <c r="I234" s="17">
        <f t="shared" si="22"/>
        <v>3252.3479356636781</v>
      </c>
      <c r="J234" s="23">
        <f t="shared" si="23"/>
        <v>1.2736921865533191E-4</v>
      </c>
    </row>
    <row r="235" spans="1:10" x14ac:dyDescent="0.15">
      <c r="A235">
        <v>232</v>
      </c>
      <c r="B235" s="1">
        <v>40634</v>
      </c>
      <c r="C235" s="7">
        <v>3363</v>
      </c>
      <c r="D235" s="20">
        <f t="shared" si="21"/>
        <v>8.12058871174027</v>
      </c>
      <c r="E235" s="22">
        <f t="shared" si="24"/>
        <v>8.1474176925363171</v>
      </c>
      <c r="F235" s="22">
        <f t="shared" si="25"/>
        <v>2.9168960768722291E-3</v>
      </c>
      <c r="G235" s="18">
        <f>$O$3*(D235-E234-F234)+(1-$O$3)*G223</f>
        <v>-3.6786293531416978E-2</v>
      </c>
      <c r="H235" s="18">
        <f t="shared" si="26"/>
        <v>8.1008991781054505</v>
      </c>
      <c r="I235" s="17">
        <f t="shared" si="22"/>
        <v>3297.4317210692625</v>
      </c>
      <c r="J235" s="23">
        <f t="shared" si="23"/>
        <v>2.4246436229867843E-3</v>
      </c>
    </row>
    <row r="236" spans="1:10" x14ac:dyDescent="0.15">
      <c r="A236">
        <v>233</v>
      </c>
      <c r="B236" s="1">
        <v>40664</v>
      </c>
      <c r="C236" s="7">
        <v>3471</v>
      </c>
      <c r="D236" s="20">
        <f t="shared" si="21"/>
        <v>8.1521980158617868</v>
      </c>
      <c r="E236" s="22">
        <f t="shared" si="24"/>
        <v>8.1395026568577897</v>
      </c>
      <c r="F236" s="22">
        <f t="shared" si="25"/>
        <v>2.7457333634009545E-3</v>
      </c>
      <c r="G236" s="18">
        <f>$O$3*(D236-E235-F235)+(1-$O$3)*G224</f>
        <v>3.1909031222730817E-2</v>
      </c>
      <c r="H236" s="18">
        <f t="shared" si="26"/>
        <v>8.1901910221530638</v>
      </c>
      <c r="I236" s="17">
        <f t="shared" si="22"/>
        <v>3605.410894039474</v>
      </c>
      <c r="J236" s="23">
        <f t="shared" si="23"/>
        <v>4.6604616592180112E-3</v>
      </c>
    </row>
    <row r="237" spans="1:10" x14ac:dyDescent="0.15">
      <c r="A237">
        <v>234</v>
      </c>
      <c r="B237" s="1">
        <v>40695</v>
      </c>
      <c r="C237" s="7">
        <v>3551</v>
      </c>
      <c r="D237" s="20">
        <f t="shared" si="21"/>
        <v>8.1749845329430872</v>
      </c>
      <c r="E237" s="22">
        <f t="shared" si="24"/>
        <v>8.1453881774446977</v>
      </c>
      <c r="F237" s="22">
        <f t="shared" si="25"/>
        <v>2.7953472746619816E-3</v>
      </c>
      <c r="G237" s="18">
        <f>$O$3*(D237-E236-F236)+(1-$O$3)*G225</f>
        <v>2.4027003335610513E-2</v>
      </c>
      <c r="H237" s="18">
        <f t="shared" si="26"/>
        <v>8.1639717276162376</v>
      </c>
      <c r="I237" s="17">
        <f t="shared" si="22"/>
        <v>3512.1080759515353</v>
      </c>
      <c r="J237" s="23">
        <f t="shared" si="23"/>
        <v>1.3471346988451044E-3</v>
      </c>
    </row>
    <row r="238" spans="1:10" x14ac:dyDescent="0.15">
      <c r="A238">
        <v>235</v>
      </c>
      <c r="B238" s="1">
        <v>40725</v>
      </c>
      <c r="C238" s="7">
        <v>3740</v>
      </c>
      <c r="D238" s="20">
        <f t="shared" si="21"/>
        <v>8.2268408904085781</v>
      </c>
      <c r="E238" s="22">
        <f t="shared" si="24"/>
        <v>8.1510045984607711</v>
      </c>
      <c r="F238" s="22">
        <f t="shared" si="25"/>
        <v>2.8399249776411236E-3</v>
      </c>
      <c r="G238" s="18">
        <f>$O$3*(D238-E237-F237)+(1-$O$3)*G226</f>
        <v>7.083227351449993E-2</v>
      </c>
      <c r="H238" s="18">
        <f t="shared" si="26"/>
        <v>8.2169459727866894</v>
      </c>
      <c r="I238" s="17">
        <f t="shared" si="22"/>
        <v>3703.1754962645186</v>
      </c>
      <c r="J238" s="23">
        <f t="shared" si="23"/>
        <v>1.2027603005456138E-3</v>
      </c>
    </row>
    <row r="239" spans="1:10" x14ac:dyDescent="0.15">
      <c r="A239">
        <v>236</v>
      </c>
      <c r="B239" s="1">
        <v>40756</v>
      </c>
      <c r="C239" s="7">
        <v>3576</v>
      </c>
      <c r="D239" s="20">
        <f t="shared" si="21"/>
        <v>8.1820001362934054</v>
      </c>
      <c r="E239" s="22">
        <f t="shared" si="24"/>
        <v>8.1534385099431788</v>
      </c>
      <c r="F239" s="22">
        <f t="shared" si="25"/>
        <v>2.8335092825352648E-3</v>
      </c>
      <c r="G239" s="18">
        <f>$O$3*(D239-E238-F238)+(1-$O$3)*G227</f>
        <v>2.9281812775875368E-2</v>
      </c>
      <c r="H239" s="18">
        <f t="shared" si="26"/>
        <v>8.1834242288400603</v>
      </c>
      <c r="I239" s="17">
        <f t="shared" si="22"/>
        <v>3581.096182803542</v>
      </c>
      <c r="J239" s="23">
        <f t="shared" si="23"/>
        <v>1.7405188498322561E-4</v>
      </c>
    </row>
    <row r="240" spans="1:10" x14ac:dyDescent="0.15">
      <c r="A240">
        <v>237</v>
      </c>
      <c r="B240" s="1">
        <v>40787</v>
      </c>
      <c r="C240" s="7">
        <v>3517</v>
      </c>
      <c r="D240" s="20">
        <f t="shared" si="21"/>
        <v>8.1653636324739818</v>
      </c>
      <c r="E240" s="22">
        <f t="shared" si="24"/>
        <v>8.1645140752509189</v>
      </c>
      <c r="F240" s="22">
        <f t="shared" si="25"/>
        <v>2.9637476098911494E-3</v>
      </c>
      <c r="G240" s="18">
        <f>$O$3*(D240-E239-F239)+(1-$O$3)*G228</f>
        <v>-1.3770195416883943E-2</v>
      </c>
      <c r="H240" s="18">
        <f t="shared" si="26"/>
        <v>8.13645461665946</v>
      </c>
      <c r="I240" s="17">
        <f t="shared" si="22"/>
        <v>3416.7825645657977</v>
      </c>
      <c r="J240" s="23">
        <f t="shared" si="23"/>
        <v>3.5404443838299425E-3</v>
      </c>
    </row>
    <row r="241" spans="1:10" x14ac:dyDescent="0.15">
      <c r="A241">
        <v>238</v>
      </c>
      <c r="B241" s="1">
        <v>40817</v>
      </c>
      <c r="C241" s="7">
        <v>3515</v>
      </c>
      <c r="D241" s="20">
        <f t="shared" si="21"/>
        <v>8.1647948042447656</v>
      </c>
      <c r="E241" s="22">
        <f t="shared" si="24"/>
        <v>8.1637563920071798</v>
      </c>
      <c r="F241" s="22">
        <f t="shared" si="25"/>
        <v>2.9049427524301947E-3</v>
      </c>
      <c r="G241" s="18">
        <f>$O$3*(D241-E240-F240)+(1-$O$3)*G229</f>
        <v>7.6394834242391029E-3</v>
      </c>
      <c r="H241" s="18">
        <f t="shared" si="26"/>
        <v>8.1778477249081636</v>
      </c>
      <c r="I241" s="17">
        <f t="shared" si="22"/>
        <v>3561.1817638845273</v>
      </c>
      <c r="J241" s="23">
        <f t="shared" si="23"/>
        <v>1.5986832463458838E-3</v>
      </c>
    </row>
    <row r="242" spans="1:10" x14ac:dyDescent="0.15">
      <c r="A242">
        <v>239</v>
      </c>
      <c r="B242" s="1">
        <v>40848</v>
      </c>
      <c r="C242" s="7">
        <v>3646</v>
      </c>
      <c r="D242" s="20">
        <f t="shared" si="21"/>
        <v>8.2013859552386084</v>
      </c>
      <c r="E242" s="22">
        <f t="shared" si="24"/>
        <v>8.1678657899333391</v>
      </c>
      <c r="F242" s="22">
        <f t="shared" si="25"/>
        <v>2.9239751670027125E-3</v>
      </c>
      <c r="G242" s="18">
        <f>$O$3*(D242-E241-F241)+(1-$O$3)*G230</f>
        <v>3.1383703644250346E-2</v>
      </c>
      <c r="H242" s="18">
        <f t="shared" si="26"/>
        <v>8.1971613280874784</v>
      </c>
      <c r="I242" s="17">
        <f t="shared" si="22"/>
        <v>3630.6294995840499</v>
      </c>
      <c r="J242" s="23">
        <f t="shared" si="23"/>
        <v>5.1511136949133039E-4</v>
      </c>
    </row>
    <row r="243" spans="1:10" x14ac:dyDescent="0.15">
      <c r="A243">
        <v>240</v>
      </c>
      <c r="B243" s="1">
        <v>40878</v>
      </c>
      <c r="C243" s="7">
        <v>4892</v>
      </c>
      <c r="D243" s="20">
        <f t="shared" si="21"/>
        <v>8.4953564968070623</v>
      </c>
      <c r="E243" s="22">
        <f t="shared" si="24"/>
        <v>8.1684002906863586</v>
      </c>
      <c r="F243" s="22">
        <f t="shared" si="25"/>
        <v>2.8862174582483468E-3</v>
      </c>
      <c r="G243" s="18">
        <f>$O$3*(D243-E242-F242)+(1-$O$3)*G231</f>
        <v>0.33119465399889014</v>
      </c>
      <c r="H243" s="18">
        <f t="shared" si="26"/>
        <v>8.5037375795625056</v>
      </c>
      <c r="I243" s="17">
        <f t="shared" si="22"/>
        <v>4933.1725511135664</v>
      </c>
      <c r="J243" s="23">
        <f t="shared" si="23"/>
        <v>9.8654868204687434E-4</v>
      </c>
    </row>
    <row r="244" spans="1:10" x14ac:dyDescent="0.15">
      <c r="A244">
        <v>241</v>
      </c>
      <c r="B244" s="1">
        <v>40909</v>
      </c>
      <c r="C244" s="7">
        <v>2995</v>
      </c>
      <c r="D244" s="20">
        <f t="shared" si="21"/>
        <v>8.0046995105495498</v>
      </c>
      <c r="E244" s="22">
        <f t="shared" si="24"/>
        <v>8.1662419499939638</v>
      </c>
      <c r="F244" s="22">
        <f t="shared" si="25"/>
        <v>2.8065049673625625E-3</v>
      </c>
      <c r="G244" s="18">
        <f>$O$3*(D244-E243-F243)+(1-$O$3)*G232</f>
        <v>-0.1525944060757119</v>
      </c>
      <c r="H244" s="18">
        <f t="shared" si="26"/>
        <v>8.0223933008984964</v>
      </c>
      <c r="I244" s="17">
        <f t="shared" si="22"/>
        <v>3048.4645021027595</v>
      </c>
      <c r="J244" s="23">
        <f t="shared" si="23"/>
        <v>2.2104253039889506E-3</v>
      </c>
    </row>
    <row r="245" spans="1:10" x14ac:dyDescent="0.15">
      <c r="A245">
        <v>242</v>
      </c>
      <c r="B245" s="1">
        <v>40940</v>
      </c>
      <c r="C245" s="7">
        <v>3202</v>
      </c>
      <c r="D245" s="20">
        <f t="shared" si="21"/>
        <v>8.0715308935566608</v>
      </c>
      <c r="E245" s="22">
        <f t="shared" si="24"/>
        <v>8.1812895671982577</v>
      </c>
      <c r="F245" s="22">
        <f t="shared" si="25"/>
        <v>2.9999350990964663E-3</v>
      </c>
      <c r="G245" s="18">
        <f>$O$3*(D245-E244-F244)+(1-$O$3)*G233</f>
        <v>-0.13147194911491147</v>
      </c>
      <c r="H245" s="18">
        <f t="shared" si="26"/>
        <v>8.0285951859901754</v>
      </c>
      <c r="I245" s="17">
        <f t="shared" si="22"/>
        <v>3067.4294771608556</v>
      </c>
      <c r="J245" s="23">
        <f t="shared" si="23"/>
        <v>5.3194007596204648E-3</v>
      </c>
    </row>
    <row r="246" spans="1:10" x14ac:dyDescent="0.15">
      <c r="A246">
        <v>243</v>
      </c>
      <c r="B246" s="1">
        <v>40969</v>
      </c>
      <c r="C246" s="7">
        <v>3550</v>
      </c>
      <c r="D246" s="20">
        <f t="shared" si="21"/>
        <v>8.174702882469461</v>
      </c>
      <c r="E246" s="22">
        <f t="shared" si="24"/>
        <v>8.1964822149504286</v>
      </c>
      <c r="F246" s="22">
        <f t="shared" si="25"/>
        <v>3.1926004361205341E-3</v>
      </c>
      <c r="G246" s="18">
        <f>$O$3*(D246-E245-F245)+(1-$O$3)*G234</f>
        <v>-4.3406756809650504E-2</v>
      </c>
      <c r="H246" s="18">
        <f t="shared" si="26"/>
        <v>8.1319369364686427</v>
      </c>
      <c r="I246" s="17">
        <f t="shared" si="22"/>
        <v>3401.3814485099861</v>
      </c>
      <c r="J246" s="23">
        <f t="shared" si="23"/>
        <v>5.2314985162982839E-3</v>
      </c>
    </row>
    <row r="247" spans="1:10" x14ac:dyDescent="0.15">
      <c r="A247">
        <v>244</v>
      </c>
      <c r="B247" s="1">
        <v>41000</v>
      </c>
      <c r="C247" s="7">
        <v>3409</v>
      </c>
      <c r="D247" s="20">
        <f t="shared" si="21"/>
        <v>8.1341742721379031</v>
      </c>
      <c r="E247" s="22">
        <f t="shared" si="24"/>
        <v>8.1914882878198689</v>
      </c>
      <c r="F247" s="22">
        <f t="shared" si="25"/>
        <v>3.0632395516668556E-3</v>
      </c>
      <c r="G247" s="18">
        <f>$O$3*(D247-E246-F246)+(1-$O$3)*G235</f>
        <v>-4.2792759379057341E-2</v>
      </c>
      <c r="H247" s="18">
        <f t="shared" si="26"/>
        <v>8.1628885218551321</v>
      </c>
      <c r="I247" s="17">
        <f t="shared" si="22"/>
        <v>3508.3057999454559</v>
      </c>
      <c r="J247" s="23">
        <f t="shared" si="23"/>
        <v>3.5300755499650814E-3</v>
      </c>
    </row>
    <row r="248" spans="1:10" x14ac:dyDescent="0.15">
      <c r="A248">
        <v>245</v>
      </c>
      <c r="B248" s="1">
        <v>41030</v>
      </c>
      <c r="C248" s="7">
        <v>3786</v>
      </c>
      <c r="D248" s="20">
        <f t="shared" si="21"/>
        <v>8.2390653317692681</v>
      </c>
      <c r="E248" s="22">
        <f t="shared" si="24"/>
        <v>8.1981451898939781</v>
      </c>
      <c r="F248" s="22">
        <f t="shared" si="25"/>
        <v>3.1200254549139505E-3</v>
      </c>
      <c r="G248" s="18">
        <f>$O$3*(D248-E247-F247)+(1-$O$3)*G236</f>
        <v>3.4545706056253372E-2</v>
      </c>
      <c r="H248" s="18">
        <f t="shared" si="26"/>
        <v>8.2264605585942672</v>
      </c>
      <c r="I248" s="17">
        <f t="shared" si="22"/>
        <v>3738.5778294799693</v>
      </c>
      <c r="J248" s="23">
        <f t="shared" si="23"/>
        <v>1.5298790175140176E-3</v>
      </c>
    </row>
    <row r="249" spans="1:10" x14ac:dyDescent="0.15">
      <c r="A249">
        <v>246</v>
      </c>
      <c r="B249" s="1">
        <v>41061</v>
      </c>
      <c r="C249" s="7">
        <v>3816</v>
      </c>
      <c r="D249" s="20">
        <f t="shared" si="21"/>
        <v>8.2469580325681768</v>
      </c>
      <c r="E249" s="22">
        <f t="shared" si="24"/>
        <v>8.2074422105467431</v>
      </c>
      <c r="F249" s="22">
        <f t="shared" si="25"/>
        <v>3.2176323530220532E-3</v>
      </c>
      <c r="G249" s="18">
        <f>$O$3*(D249-E248-F248)+(1-$O$3)*G237</f>
        <v>2.8559072689160032E-2</v>
      </c>
      <c r="H249" s="18">
        <f t="shared" si="26"/>
        <v>8.225292218684503</v>
      </c>
      <c r="I249" s="17">
        <f t="shared" si="22"/>
        <v>3734.2124504158878</v>
      </c>
      <c r="J249" s="23">
        <f t="shared" si="23"/>
        <v>2.6271279419772804E-3</v>
      </c>
    </row>
    <row r="250" spans="1:10" x14ac:dyDescent="0.15">
      <c r="A250">
        <v>247</v>
      </c>
      <c r="B250" s="1">
        <v>41091</v>
      </c>
      <c r="C250" s="7">
        <v>3733</v>
      </c>
      <c r="D250" s="20">
        <f t="shared" si="21"/>
        <v>8.2249674789145839</v>
      </c>
      <c r="E250" s="22">
        <f t="shared" si="24"/>
        <v>8.1945444817935336</v>
      </c>
      <c r="F250" s="22">
        <f t="shared" si="25"/>
        <v>2.9629825825287126E-3</v>
      </c>
      <c r="G250" s="18">
        <f>$O$3*(D250-E249-F249)+(1-$O$3)*G238</f>
        <v>5.9008412259703762E-2</v>
      </c>
      <c r="H250" s="18">
        <f t="shared" si="26"/>
        <v>8.281492116414265</v>
      </c>
      <c r="I250" s="17">
        <f t="shared" si="22"/>
        <v>3950.0839720429922</v>
      </c>
      <c r="J250" s="23">
        <f t="shared" si="23"/>
        <v>6.8723235252402962E-3</v>
      </c>
    </row>
    <row r="251" spans="1:10" x14ac:dyDescent="0.15">
      <c r="A251">
        <v>248</v>
      </c>
      <c r="B251" s="1">
        <v>41122</v>
      </c>
      <c r="C251" s="7">
        <v>3752</v>
      </c>
      <c r="D251" s="20">
        <f t="shared" si="21"/>
        <v>8.2300443101261145</v>
      </c>
      <c r="E251" s="22">
        <f t="shared" si="24"/>
        <v>8.1984354850430119</v>
      </c>
      <c r="F251" s="22">
        <f t="shared" si="25"/>
        <v>2.9776468676349531E-3</v>
      </c>
      <c r="G251" s="18">
        <f>$O$3*(D251-E250-F250)+(1-$O$3)*G239</f>
        <v>2.996270273764948E-2</v>
      </c>
      <c r="H251" s="18">
        <f t="shared" si="26"/>
        <v>8.2267892771519389</v>
      </c>
      <c r="I251" s="17">
        <f t="shared" si="22"/>
        <v>3739.806971401631</v>
      </c>
      <c r="J251" s="23">
        <f t="shared" si="23"/>
        <v>3.9550612992091425E-4</v>
      </c>
    </row>
    <row r="252" spans="1:10" x14ac:dyDescent="0.15">
      <c r="A252">
        <v>249</v>
      </c>
      <c r="B252" s="1">
        <v>41153</v>
      </c>
      <c r="C252" s="7">
        <v>3503</v>
      </c>
      <c r="D252" s="20">
        <f t="shared" si="21"/>
        <v>8.1613750231974862</v>
      </c>
      <c r="E252" s="22">
        <f t="shared" si="24"/>
        <v>8.193924062948831</v>
      </c>
      <c r="F252" s="22">
        <f t="shared" si="25"/>
        <v>2.8593070004880876E-3</v>
      </c>
      <c r="G252" s="18">
        <f>$O$3*(D252-E251-F251)+(1-$O$3)*G240</f>
        <v>-1.926493498544718E-2</v>
      </c>
      <c r="H252" s="18">
        <f t="shared" si="26"/>
        <v>8.1876429364937628</v>
      </c>
      <c r="I252" s="17">
        <f t="shared" si="22"/>
        <v>3596.2356928081731</v>
      </c>
      <c r="J252" s="23">
        <f t="shared" si="23"/>
        <v>3.2185646685287755E-3</v>
      </c>
    </row>
    <row r="253" spans="1:10" x14ac:dyDescent="0.15">
      <c r="A253">
        <v>250</v>
      </c>
      <c r="B253" s="1">
        <v>41183</v>
      </c>
      <c r="C253" s="7">
        <v>3626</v>
      </c>
      <c r="D253" s="20">
        <f t="shared" si="21"/>
        <v>8.1958853913147962</v>
      </c>
      <c r="E253" s="22">
        <f t="shared" si="24"/>
        <v>8.1943493112787351</v>
      </c>
      <c r="F253" s="22">
        <f t="shared" si="25"/>
        <v>2.8208447856022008E-3</v>
      </c>
      <c r="G253" s="18">
        <f>$O$3*(D253-E252-F252)+(1-$O$3)*G241</f>
        <v>5.8536114343221771E-3</v>
      </c>
      <c r="H253" s="18">
        <f t="shared" si="26"/>
        <v>8.2044228533735577</v>
      </c>
      <c r="I253" s="17">
        <f t="shared" si="22"/>
        <v>3657.0893607065832</v>
      </c>
      <c r="J253" s="23">
        <f t="shared" si="23"/>
        <v>1.0416766037027146E-3</v>
      </c>
    </row>
    <row r="254" spans="1:10" x14ac:dyDescent="0.15">
      <c r="A254">
        <v>251</v>
      </c>
      <c r="B254" s="1">
        <v>41214</v>
      </c>
      <c r="C254" s="7">
        <v>3869</v>
      </c>
      <c r="D254" s="20">
        <f t="shared" si="21"/>
        <v>8.2607513547005134</v>
      </c>
      <c r="E254" s="22">
        <f t="shared" si="24"/>
        <v>8.2063497683796562</v>
      </c>
      <c r="F254" s="22">
        <f t="shared" si="25"/>
        <v>2.9658980769249688E-3</v>
      </c>
      <c r="G254" s="18">
        <f>$O$3*(D254-E253-F253)+(1-$O$3)*G242</f>
        <v>3.811879705442342E-2</v>
      </c>
      <c r="H254" s="18">
        <f t="shared" si="26"/>
        <v>8.2285538597085885</v>
      </c>
      <c r="I254" s="17">
        <f t="shared" si="22"/>
        <v>3746.4119953897944</v>
      </c>
      <c r="J254" s="23">
        <f t="shared" si="23"/>
        <v>3.8976472731628545E-3</v>
      </c>
    </row>
    <row r="255" spans="1:10" x14ac:dyDescent="0.15">
      <c r="A255">
        <v>252</v>
      </c>
      <c r="B255" s="1">
        <v>41244</v>
      </c>
      <c r="C255" s="7">
        <v>5124</v>
      </c>
      <c r="D255" s="20">
        <f t="shared" si="21"/>
        <v>8.5416906630166256</v>
      </c>
      <c r="E255" s="22">
        <f t="shared" si="24"/>
        <v>8.209652186024746</v>
      </c>
      <c r="F255" s="22">
        <f t="shared" si="25"/>
        <v>2.9712156512712584E-3</v>
      </c>
      <c r="G255" s="18">
        <f>$O$3*(D255-E254-F254)+(1-$O$3)*G243</f>
        <v>0.33144155884062926</v>
      </c>
      <c r="H255" s="18">
        <f t="shared" si="26"/>
        <v>8.5405103204554713</v>
      </c>
      <c r="I255" s="17">
        <f t="shared" si="22"/>
        <v>5117.9554927130266</v>
      </c>
      <c r="J255" s="23">
        <f t="shared" si="23"/>
        <v>1.3818605797384788E-4</v>
      </c>
    </row>
    <row r="256" spans="1:10" x14ac:dyDescent="0.15">
      <c r="A256">
        <v>253</v>
      </c>
      <c r="B256" s="1">
        <v>41275</v>
      </c>
      <c r="C256" s="7">
        <v>3143</v>
      </c>
      <c r="D256" s="20">
        <f t="shared" si="21"/>
        <v>8.0529330367975671</v>
      </c>
      <c r="E256" s="22">
        <f t="shared" si="24"/>
        <v>8.2106003203514941</v>
      </c>
      <c r="F256" s="22">
        <f t="shared" si="25"/>
        <v>2.9392475686708646E-3</v>
      </c>
      <c r="G256" s="18">
        <f>$O$3*(D256-E255-F255)+(1-$O$3)*G244</f>
        <v>-0.15407874345609404</v>
      </c>
      <c r="H256" s="18">
        <f t="shared" si="26"/>
        <v>8.0600289956003053</v>
      </c>
      <c r="I256" s="17">
        <f t="shared" si="22"/>
        <v>3165.3819151753951</v>
      </c>
      <c r="J256" s="23">
        <f t="shared" si="23"/>
        <v>8.8116451115555748E-4</v>
      </c>
    </row>
    <row r="257" spans="1:10" x14ac:dyDescent="0.15">
      <c r="A257">
        <v>254</v>
      </c>
      <c r="B257" s="1">
        <v>41306</v>
      </c>
      <c r="C257" s="7">
        <v>3211</v>
      </c>
      <c r="D257" s="20">
        <f t="shared" si="21"/>
        <v>8.0743376940895146</v>
      </c>
      <c r="E257" s="22">
        <f t="shared" si="24"/>
        <v>8.211335740817006</v>
      </c>
      <c r="F257" s="22">
        <f t="shared" si="25"/>
        <v>2.904423399213723E-3</v>
      </c>
      <c r="G257" s="18">
        <f>$O$3*(D257-E256-F256)+(1-$O$3)*G245</f>
        <v>-0.13308889990649209</v>
      </c>
      <c r="H257" s="18">
        <f t="shared" si="26"/>
        <v>8.0820676188052527</v>
      </c>
      <c r="I257" s="17">
        <f t="shared" si="22"/>
        <v>3235.9169673338401</v>
      </c>
      <c r="J257" s="23">
        <f t="shared" si="23"/>
        <v>9.5734473942010766E-4</v>
      </c>
    </row>
    <row r="258" spans="1:10" x14ac:dyDescent="0.15">
      <c r="A258">
        <v>255</v>
      </c>
      <c r="B258" s="1">
        <v>41334</v>
      </c>
      <c r="C258" s="7">
        <v>3601</v>
      </c>
      <c r="D258" s="20">
        <f t="shared" si="21"/>
        <v>8.1889668636488757</v>
      </c>
      <c r="E258" s="22">
        <f t="shared" si="24"/>
        <v>8.2194100725672534</v>
      </c>
      <c r="F258" s="22">
        <f t="shared" si="25"/>
        <v>2.9861166337856286E-3</v>
      </c>
      <c r="G258" s="18">
        <f>$O$3*(D258-E257-F257)+(1-$O$3)*G246</f>
        <v>-3.9613588376148229E-2</v>
      </c>
      <c r="H258" s="18">
        <f t="shared" si="26"/>
        <v>8.1708334074065689</v>
      </c>
      <c r="I258" s="17">
        <f t="shared" si="22"/>
        <v>3536.2899060666036</v>
      </c>
      <c r="J258" s="23">
        <f t="shared" si="23"/>
        <v>2.2143765561931698E-3</v>
      </c>
    </row>
    <row r="259" spans="1:10" x14ac:dyDescent="0.15">
      <c r="A259">
        <v>256</v>
      </c>
      <c r="B259" s="1">
        <v>41365</v>
      </c>
      <c r="C259" s="7">
        <v>3462</v>
      </c>
      <c r="D259" s="20">
        <f t="shared" si="21"/>
        <v>8.1496017357361552</v>
      </c>
      <c r="E259" s="22">
        <f t="shared" si="24"/>
        <v>8.2138426069866544</v>
      </c>
      <c r="F259" s="22">
        <f t="shared" si="25"/>
        <v>2.8509556694466588E-3</v>
      </c>
      <c r="G259" s="18">
        <f>$O$3*(D259-E258-F258)+(1-$O$3)*G247</f>
        <v>-4.906853369572859E-2</v>
      </c>
      <c r="H259" s="18">
        <f t="shared" si="26"/>
        <v>8.1796034298219809</v>
      </c>
      <c r="I259" s="17">
        <f t="shared" si="22"/>
        <v>3567.4396400908868</v>
      </c>
      <c r="J259" s="23">
        <f t="shared" si="23"/>
        <v>3.6813693550529791E-3</v>
      </c>
    </row>
    <row r="260" spans="1:10" x14ac:dyDescent="0.15">
      <c r="A260">
        <v>257</v>
      </c>
      <c r="B260" s="1">
        <v>41395</v>
      </c>
      <c r="C260" s="7">
        <v>3915</v>
      </c>
      <c r="D260" s="20">
        <f t="shared" si="21"/>
        <v>8.2725706084249033</v>
      </c>
      <c r="E260" s="22">
        <f t="shared" si="24"/>
        <v>8.2227751981614929</v>
      </c>
      <c r="F260" s="22">
        <f t="shared" si="25"/>
        <v>2.9470557242616486E-3</v>
      </c>
      <c r="G260" s="18">
        <f>$O$3*(D260-E259-F259)+(1-$O$3)*G248</f>
        <v>3.9007809880298686E-2</v>
      </c>
      <c r="H260" s="18">
        <f t="shared" si="26"/>
        <v>8.2512392687123537</v>
      </c>
      <c r="I260" s="17">
        <f t="shared" si="22"/>
        <v>3832.3722187864232</v>
      </c>
      <c r="J260" s="23">
        <f t="shared" si="23"/>
        <v>2.578562423006157E-3</v>
      </c>
    </row>
    <row r="261" spans="1:10" x14ac:dyDescent="0.15">
      <c r="A261">
        <v>258</v>
      </c>
      <c r="B261" s="1">
        <v>41426</v>
      </c>
      <c r="C261" s="7">
        <v>3773</v>
      </c>
      <c r="D261" s="20">
        <f t="shared" ref="D261:D324" si="27">LN(C261)</f>
        <v>8.235625719964311</v>
      </c>
      <c r="E261" s="22">
        <f t="shared" si="24"/>
        <v>8.2204034787377065</v>
      </c>
      <c r="F261" s="22">
        <f t="shared" si="25"/>
        <v>2.8630101442819111E-3</v>
      </c>
      <c r="G261" s="18">
        <f>$O$3*(D261-E260-F260)+(1-$O$3)*G249</f>
        <v>2.4656680494445304E-2</v>
      </c>
      <c r="H261" s="18">
        <f t="shared" si="26"/>
        <v>8.2542813265749153</v>
      </c>
      <c r="I261" s="17">
        <f t="shared" si="22"/>
        <v>3844.0482674303444</v>
      </c>
      <c r="J261" s="23">
        <f t="shared" si="23"/>
        <v>2.2652324480191559E-3</v>
      </c>
    </row>
    <row r="262" spans="1:10" x14ac:dyDescent="0.15">
      <c r="A262">
        <v>259</v>
      </c>
      <c r="B262" s="1">
        <v>41456</v>
      </c>
      <c r="C262" s="7">
        <v>3993</v>
      </c>
      <c r="D262" s="20">
        <f t="shared" si="27"/>
        <v>8.2922981070632211</v>
      </c>
      <c r="E262" s="22">
        <f t="shared" si="24"/>
        <v>8.226124138041941</v>
      </c>
      <c r="F262" s="22">
        <f t="shared" si="25"/>
        <v>2.9081658003007526E-3</v>
      </c>
      <c r="G262" s="18">
        <f>$O$3*(D262-E261-F261)+(1-$O$3)*G250</f>
        <v>6.1105073138689112E-2</v>
      </c>
      <c r="H262" s="18">
        <f t="shared" si="26"/>
        <v>8.2822749011416921</v>
      </c>
      <c r="I262" s="17">
        <f t="shared" ref="I262:I325" si="28">EXP(H262)</f>
        <v>3953.1772479749898</v>
      </c>
      <c r="J262" s="23">
        <f t="shared" ref="J262:J325" si="29">ABS(D262-H262)/D262</f>
        <v>1.2087368051796738E-3</v>
      </c>
    </row>
    <row r="263" spans="1:10" x14ac:dyDescent="0.15">
      <c r="A263">
        <v>260</v>
      </c>
      <c r="B263" s="1">
        <v>41487</v>
      </c>
      <c r="C263" s="7">
        <v>4054</v>
      </c>
      <c r="D263" s="20">
        <f t="shared" si="27"/>
        <v>8.3074593270119461</v>
      </c>
      <c r="E263" s="22">
        <f t="shared" si="24"/>
        <v>8.2428496418930202</v>
      </c>
      <c r="F263" s="22">
        <f t="shared" si="25"/>
        <v>3.1265029470928934E-3</v>
      </c>
      <c r="G263" s="18">
        <f>$O$3*(D263-E262-F262)+(1-$O$3)*G251</f>
        <v>4.0100501509022987E-2</v>
      </c>
      <c r="H263" s="18">
        <f t="shared" si="26"/>
        <v>8.2589950065798909</v>
      </c>
      <c r="I263" s="17">
        <f t="shared" si="28"/>
        <v>3862.2106530949432</v>
      </c>
      <c r="J263" s="23">
        <f t="shared" si="29"/>
        <v>5.8338318039634603E-3</v>
      </c>
    </row>
    <row r="264" spans="1:10" x14ac:dyDescent="0.15">
      <c r="A264">
        <v>261</v>
      </c>
      <c r="B264" s="1">
        <v>41518</v>
      </c>
      <c r="C264" s="7">
        <v>3587</v>
      </c>
      <c r="D264" s="20">
        <f t="shared" si="27"/>
        <v>8.1850714775322828</v>
      </c>
      <c r="E264" s="22">
        <f t="shared" si="24"/>
        <v>8.2341045194317104</v>
      </c>
      <c r="F264" s="22">
        <f t="shared" si="25"/>
        <v>2.9389113277860407E-3</v>
      </c>
      <c r="G264" s="18">
        <f>$O$3*(D264-E263-F263)+(1-$O$3)*G252</f>
        <v>-2.7975161878445585E-2</v>
      </c>
      <c r="H264" s="18">
        <f t="shared" si="26"/>
        <v>8.2267112098546669</v>
      </c>
      <c r="I264" s="17">
        <f t="shared" si="28"/>
        <v>3739.5150261748904</v>
      </c>
      <c r="J264" s="23">
        <f t="shared" si="29"/>
        <v>5.0872777881883586E-3</v>
      </c>
    </row>
    <row r="265" spans="1:10" x14ac:dyDescent="0.15">
      <c r="A265">
        <v>262</v>
      </c>
      <c r="B265" s="1">
        <v>41548</v>
      </c>
      <c r="C265" s="7">
        <v>3738</v>
      </c>
      <c r="D265" s="20">
        <f t="shared" si="27"/>
        <v>8.2263059880155076</v>
      </c>
      <c r="E265" s="22">
        <f t="shared" si="24"/>
        <v>8.232313266338398</v>
      </c>
      <c r="F265" s="22">
        <f t="shared" si="25"/>
        <v>2.8641667858370114E-3</v>
      </c>
      <c r="G265" s="18">
        <f>$O$3*(D265-E264-F264)+(1-$O$3)*G253</f>
        <v>2.3830836900927289E-3</v>
      </c>
      <c r="H265" s="18">
        <f t="shared" si="26"/>
        <v>8.2428970421938192</v>
      </c>
      <c r="I265" s="17">
        <f t="shared" si="28"/>
        <v>3800.5346842347126</v>
      </c>
      <c r="J265" s="23">
        <f t="shared" si="29"/>
        <v>2.0168292065092536E-3</v>
      </c>
    </row>
    <row r="266" spans="1:10" x14ac:dyDescent="0.15">
      <c r="A266">
        <v>263</v>
      </c>
      <c r="B266" s="1">
        <v>41579</v>
      </c>
      <c r="C266" s="7">
        <v>4004</v>
      </c>
      <c r="D266" s="20">
        <f t="shared" si="27"/>
        <v>8.2950491404351112</v>
      </c>
      <c r="E266" s="22">
        <f t="shared" si="24"/>
        <v>8.2413792597860365</v>
      </c>
      <c r="F266" s="22">
        <f t="shared" si="25"/>
        <v>2.9621660627788442E-3</v>
      </c>
      <c r="G266" s="18">
        <f>$O$3*(D266-E265-F265)+(1-$O$3)*G254</f>
        <v>4.2669085285140178E-2</v>
      </c>
      <c r="H266" s="18">
        <f t="shared" si="26"/>
        <v>8.2732962301786586</v>
      </c>
      <c r="I266" s="17">
        <f t="shared" si="28"/>
        <v>3917.8418400917549</v>
      </c>
      <c r="J266" s="23">
        <f t="shared" si="29"/>
        <v>2.6223967921317963E-3</v>
      </c>
    </row>
    <row r="267" spans="1:10" x14ac:dyDescent="0.15">
      <c r="A267">
        <v>264</v>
      </c>
      <c r="B267" s="1">
        <v>41609</v>
      </c>
      <c r="C267" s="7">
        <v>5143</v>
      </c>
      <c r="D267" s="20">
        <f t="shared" si="27"/>
        <v>8.5453918457749154</v>
      </c>
      <c r="E267" s="22">
        <f t="shared" si="24"/>
        <v>8.2356768116256802</v>
      </c>
      <c r="F267" s="22">
        <f t="shared" si="25"/>
        <v>2.8252506062284169E-3</v>
      </c>
      <c r="G267" s="18">
        <f>$O$3*(D267-E266-F266)+(1-$O$3)*G255</f>
        <v>0.3250843201957524</v>
      </c>
      <c r="H267" s="18">
        <f t="shared" si="26"/>
        <v>8.5757829846894449</v>
      </c>
      <c r="I267" s="17">
        <f t="shared" si="28"/>
        <v>5301.7009641834056</v>
      </c>
      <c r="J267" s="23">
        <f t="shared" si="29"/>
        <v>3.5564359672465734E-3</v>
      </c>
    </row>
    <row r="268" spans="1:10" x14ac:dyDescent="0.15">
      <c r="A268">
        <v>265</v>
      </c>
      <c r="B268" s="1">
        <v>41640</v>
      </c>
      <c r="C268" s="7">
        <v>3331</v>
      </c>
      <c r="D268" s="20">
        <f t="shared" si="27"/>
        <v>8.1110278381936798</v>
      </c>
      <c r="E268" s="22">
        <f t="shared" si="24"/>
        <v>8.2460870987123123</v>
      </c>
      <c r="F268" s="22">
        <f t="shared" si="25"/>
        <v>2.9451069213420455E-3</v>
      </c>
      <c r="G268" s="18">
        <f>$O$3*(D268-E267-F267)+(1-$O$3)*G256</f>
        <v>-0.1485135923952112</v>
      </c>
      <c r="H268" s="18">
        <f t="shared" si="26"/>
        <v>8.0844233187758157</v>
      </c>
      <c r="I268" s="17">
        <f t="shared" si="28"/>
        <v>3243.5488024661386</v>
      </c>
      <c r="J268" s="23">
        <f t="shared" si="29"/>
        <v>3.2800429179378741E-3</v>
      </c>
    </row>
    <row r="269" spans="1:10" x14ac:dyDescent="0.15">
      <c r="A269">
        <v>266</v>
      </c>
      <c r="B269" s="1">
        <v>41671</v>
      </c>
      <c r="C269" s="7">
        <v>3258</v>
      </c>
      <c r="D269" s="20">
        <f t="shared" si="27"/>
        <v>8.0888687891619906</v>
      </c>
      <c r="E269" s="22">
        <f t="shared" si="24"/>
        <v>8.2413131714120382</v>
      </c>
      <c r="F269" s="22">
        <f t="shared" si="25"/>
        <v>2.8231332168741578E-3</v>
      </c>
      <c r="G269" s="18">
        <f>$O$3*(D269-E268-F268)+(1-$O$3)*G257</f>
        <v>-0.13875236528314444</v>
      </c>
      <c r="H269" s="18">
        <f t="shared" si="26"/>
        <v>8.1159433057271624</v>
      </c>
      <c r="I269" s="17">
        <f t="shared" si="28"/>
        <v>3347.4137298834166</v>
      </c>
      <c r="J269" s="23">
        <f t="shared" si="29"/>
        <v>3.3471326177831003E-3</v>
      </c>
    </row>
    <row r="270" spans="1:10" x14ac:dyDescent="0.15">
      <c r="A270">
        <v>267</v>
      </c>
      <c r="B270" s="1">
        <v>41699</v>
      </c>
      <c r="C270" s="7">
        <v>3594</v>
      </c>
      <c r="D270" s="20">
        <f t="shared" si="27"/>
        <v>8.1870210673435047</v>
      </c>
      <c r="E270" s="22">
        <f t="shared" si="24"/>
        <v>8.2391465266382298</v>
      </c>
      <c r="F270" s="22">
        <f t="shared" si="25"/>
        <v>2.7442863445165341E-3</v>
      </c>
      <c r="G270" s="18">
        <f>$O$3*(D270-E269-F269)+(1-$O$3)*G258</f>
        <v>-4.3274594931641951E-2</v>
      </c>
      <c r="H270" s="18">
        <f t="shared" si="26"/>
        <v>8.2045227162527627</v>
      </c>
      <c r="I270" s="17">
        <f t="shared" si="28"/>
        <v>3657.4545864155957</v>
      </c>
      <c r="J270" s="23">
        <f t="shared" si="29"/>
        <v>2.137731021490698E-3</v>
      </c>
    </row>
    <row r="271" spans="1:10" x14ac:dyDescent="0.15">
      <c r="A271">
        <v>268</v>
      </c>
      <c r="B271" s="1">
        <v>41730</v>
      </c>
      <c r="C271" s="7">
        <v>3641</v>
      </c>
      <c r="D271" s="20">
        <f t="shared" si="27"/>
        <v>8.2000136481754335</v>
      </c>
      <c r="E271" s="22">
        <f t="shared" si="24"/>
        <v>8.2439410960382649</v>
      </c>
      <c r="F271" s="22">
        <f t="shared" si="25"/>
        <v>2.7766842601507232E-3</v>
      </c>
      <c r="G271" s="18">
        <f>$O$3*(D271-E270-F270)+(1-$O$3)*G259</f>
        <v>-4.7564238370187292E-2</v>
      </c>
      <c r="H271" s="18">
        <f t="shared" si="26"/>
        <v>8.192822279287018</v>
      </c>
      <c r="I271" s="17">
        <f t="shared" si="28"/>
        <v>3614.9101491860024</v>
      </c>
      <c r="J271" s="23">
        <f t="shared" si="29"/>
        <v>8.7699474622407176E-4</v>
      </c>
    </row>
    <row r="272" spans="1:10" x14ac:dyDescent="0.15">
      <c r="A272">
        <v>269</v>
      </c>
      <c r="B272" s="1">
        <v>41760</v>
      </c>
      <c r="C272" s="7">
        <v>4093</v>
      </c>
      <c r="D272" s="20">
        <f t="shared" si="27"/>
        <v>8.3170334764924032</v>
      </c>
      <c r="E272" s="22">
        <f t="shared" si="24"/>
        <v>8.2556437622371917</v>
      </c>
      <c r="F272" s="22">
        <f t="shared" si="25"/>
        <v>2.9177297655634503E-3</v>
      </c>
      <c r="G272" s="18">
        <f>$O$3*(D272-E271-F271)+(1-$O$3)*G260</f>
        <v>4.5556814355667115E-2</v>
      </c>
      <c r="H272" s="18">
        <f t="shared" si="26"/>
        <v>8.2857255901787159</v>
      </c>
      <c r="I272" s="17">
        <f t="shared" si="28"/>
        <v>3966.8419962053113</v>
      </c>
      <c r="J272" s="23">
        <f t="shared" si="29"/>
        <v>3.764309281930531E-3</v>
      </c>
    </row>
    <row r="273" spans="1:10" x14ac:dyDescent="0.15">
      <c r="A273">
        <v>270</v>
      </c>
      <c r="B273" s="1">
        <v>41791</v>
      </c>
      <c r="C273" s="7">
        <v>3962</v>
      </c>
      <c r="D273" s="20">
        <f t="shared" si="27"/>
        <v>8.2845042272584966</v>
      </c>
      <c r="E273" s="22">
        <f t="shared" ref="E273:E336" si="30">$O$4*(D273-G261)+(1-$O$4)*(E272+F272)</f>
        <v>8.2589281504688223</v>
      </c>
      <c r="F273" s="22">
        <f t="shared" ref="F273:F336" si="31">$O$2*(E273-E272)+(1-$O$2)*F272</f>
        <v>2.9235235851135044E-3</v>
      </c>
      <c r="G273" s="18">
        <f>$O$3*(D273-E272-F272)+(1-$O$3)*G261</f>
        <v>2.4925698284496971E-2</v>
      </c>
      <c r="H273" s="18">
        <f t="shared" ref="H273:H336" si="32">E272+1*F272+G261</f>
        <v>8.2832181724972003</v>
      </c>
      <c r="I273" s="17">
        <f t="shared" si="28"/>
        <v>3956.9079260805306</v>
      </c>
      <c r="J273" s="23">
        <f t="shared" si="29"/>
        <v>1.5523617660363791E-4</v>
      </c>
    </row>
    <row r="274" spans="1:10" x14ac:dyDescent="0.15">
      <c r="A274">
        <v>271</v>
      </c>
      <c r="B274" s="1">
        <v>41821</v>
      </c>
      <c r="C274" s="7">
        <v>4161</v>
      </c>
      <c r="D274" s="20">
        <f t="shared" si="27"/>
        <v>8.3335107089829421</v>
      </c>
      <c r="E274" s="22">
        <f t="shared" si="30"/>
        <v>8.2648606434675536</v>
      </c>
      <c r="F274" s="22">
        <f t="shared" si="31"/>
        <v>2.9710703552757282E-3</v>
      </c>
      <c r="G274" s="18">
        <f>$O$3*(D274-E273-F273)+(1-$O$3)*G262</f>
        <v>6.3312757883201343E-2</v>
      </c>
      <c r="H274" s="18">
        <f t="shared" si="32"/>
        <v>8.3229567471926256</v>
      </c>
      <c r="I274" s="17">
        <f t="shared" si="28"/>
        <v>4117.3158906836097</v>
      </c>
      <c r="J274" s="23">
        <f t="shared" si="29"/>
        <v>1.266448458383824E-3</v>
      </c>
    </row>
    <row r="275" spans="1:10" x14ac:dyDescent="0.15">
      <c r="A275">
        <v>272</v>
      </c>
      <c r="B275" s="1">
        <v>41852</v>
      </c>
      <c r="C275" s="7">
        <v>4134</v>
      </c>
      <c r="D275" s="20">
        <f t="shared" si="27"/>
        <v>8.3270007402417132</v>
      </c>
      <c r="E275" s="22">
        <f t="shared" si="30"/>
        <v>8.2732682133437212</v>
      </c>
      <c r="F275" s="22">
        <f t="shared" si="31"/>
        <v>3.0569761780591198E-3</v>
      </c>
      <c r="G275" s="18">
        <f>$O$3*(D275-E274-F274)+(1-$O$3)*G263</f>
        <v>4.4089268228121224E-2</v>
      </c>
      <c r="H275" s="18">
        <f t="shared" si="32"/>
        <v>8.3079322153318529</v>
      </c>
      <c r="I275" s="17">
        <f t="shared" si="28"/>
        <v>4055.9175426049214</v>
      </c>
      <c r="J275" s="23">
        <f t="shared" si="29"/>
        <v>2.289963157767993E-3</v>
      </c>
    </row>
    <row r="276" spans="1:10" x14ac:dyDescent="0.15">
      <c r="A276">
        <v>273</v>
      </c>
      <c r="B276" s="1">
        <v>41883</v>
      </c>
      <c r="C276" s="7">
        <v>3733</v>
      </c>
      <c r="D276" s="20">
        <f t="shared" si="27"/>
        <v>8.2249674789145839</v>
      </c>
      <c r="E276" s="22">
        <f t="shared" si="30"/>
        <v>8.2696587475415004</v>
      </c>
      <c r="F276" s="22">
        <f t="shared" si="31"/>
        <v>2.9516351987850654E-3</v>
      </c>
      <c r="G276" s="18">
        <f>$O$3*(D276-E275-F275)+(1-$O$3)*G264</f>
        <v>-3.2866338968326435E-2</v>
      </c>
      <c r="H276" s="18">
        <f t="shared" si="32"/>
        <v>8.2483500276433332</v>
      </c>
      <c r="I276" s="17">
        <f t="shared" si="28"/>
        <v>3821.3155519595639</v>
      </c>
      <c r="J276" s="23">
        <f t="shared" si="29"/>
        <v>2.8428743078550193E-3</v>
      </c>
    </row>
    <row r="277" spans="1:10" x14ac:dyDescent="0.15">
      <c r="A277">
        <v>274</v>
      </c>
      <c r="B277" s="1">
        <v>41913</v>
      </c>
      <c r="C277" s="7">
        <v>3999</v>
      </c>
      <c r="D277" s="20">
        <f t="shared" si="27"/>
        <v>8.2937996088468182</v>
      </c>
      <c r="E277" s="22">
        <f t="shared" si="30"/>
        <v>8.2779720761444739</v>
      </c>
      <c r="F277" s="22">
        <f t="shared" si="31"/>
        <v>3.0363589592910765E-3</v>
      </c>
      <c r="G277" s="18">
        <f>$O$3*(D277-E276-F276)+(1-$O$3)*G265</f>
        <v>6.3169650647619249E-3</v>
      </c>
      <c r="H277" s="18">
        <f t="shared" si="32"/>
        <v>8.274993466430379</v>
      </c>
      <c r="I277" s="17">
        <f t="shared" si="28"/>
        <v>3924.4969893740022</v>
      </c>
      <c r="J277" s="23">
        <f t="shared" si="29"/>
        <v>2.2674941888370533E-3</v>
      </c>
    </row>
    <row r="278" spans="1:10" x14ac:dyDescent="0.15">
      <c r="A278">
        <v>275</v>
      </c>
      <c r="B278" s="1">
        <v>41944</v>
      </c>
      <c r="C278" s="7">
        <v>4006</v>
      </c>
      <c r="D278" s="20">
        <f t="shared" si="27"/>
        <v>8.2955485162257627</v>
      </c>
      <c r="E278" s="22">
        <f t="shared" si="30"/>
        <v>8.2729887629802548</v>
      </c>
      <c r="F278" s="22">
        <f t="shared" si="31"/>
        <v>2.9096346710655997E-3</v>
      </c>
      <c r="G278" s="18">
        <f>$O$3*(D278-E277-F277)+(1-$O$3)*G266</f>
        <v>3.6785041491627007E-2</v>
      </c>
      <c r="H278" s="18">
        <f t="shared" si="32"/>
        <v>8.3236775203889053</v>
      </c>
      <c r="I278" s="17">
        <f t="shared" si="28"/>
        <v>4120.2846113768583</v>
      </c>
      <c r="J278" s="23">
        <f t="shared" si="29"/>
        <v>3.3908552409914012E-3</v>
      </c>
    </row>
    <row r="279" spans="1:10" x14ac:dyDescent="0.15">
      <c r="A279">
        <v>276</v>
      </c>
      <c r="B279" s="1">
        <v>41974</v>
      </c>
      <c r="C279" s="7">
        <v>5437</v>
      </c>
      <c r="D279" s="20">
        <f t="shared" si="27"/>
        <v>8.6009827171459214</v>
      </c>
      <c r="E279" s="22">
        <f t="shared" si="30"/>
        <v>8.2758983974514191</v>
      </c>
      <c r="F279" s="22">
        <f t="shared" si="31"/>
        <v>2.909634667906824E-3</v>
      </c>
      <c r="G279" s="18">
        <f>$O$3*(D279-E278-F278)+(1-$O$3)*G267</f>
        <v>0.32508432004908505</v>
      </c>
      <c r="H279" s="18">
        <f t="shared" si="32"/>
        <v>8.6009827178470726</v>
      </c>
      <c r="I279" s="17">
        <f t="shared" si="28"/>
        <v>5437.0000038121634</v>
      </c>
      <c r="J279" s="23">
        <f t="shared" si="29"/>
        <v>8.1519886762759973E-11</v>
      </c>
    </row>
    <row r="280" spans="1:10" x14ac:dyDescent="0.15">
      <c r="A280">
        <v>277</v>
      </c>
      <c r="B280" s="1">
        <v>42005</v>
      </c>
      <c r="C280" s="7">
        <v>3481</v>
      </c>
      <c r="D280" s="20">
        <f t="shared" si="27"/>
        <v>8.1550748878114394</v>
      </c>
      <c r="E280" s="22">
        <f t="shared" si="30"/>
        <v>8.2858730198302819</v>
      </c>
      <c r="F280" s="22">
        <f t="shared" si="31"/>
        <v>3.0212733390649611E-3</v>
      </c>
      <c r="G280" s="18">
        <f>$O$3*(D280-E279-F279)+(1-$O$3)*G268</f>
        <v>-0.14333000178805588</v>
      </c>
      <c r="H280" s="18">
        <f t="shared" si="32"/>
        <v>8.1302944397241141</v>
      </c>
      <c r="I280" s="17">
        <f t="shared" si="28"/>
        <v>3395.7992761588289</v>
      </c>
      <c r="J280" s="23">
        <f t="shared" si="29"/>
        <v>3.0386536516497334E-3</v>
      </c>
    </row>
    <row r="281" spans="1:10" x14ac:dyDescent="0.15">
      <c r="A281">
        <v>278</v>
      </c>
      <c r="B281" s="1">
        <v>42036</v>
      </c>
      <c r="C281" s="7">
        <v>3392</v>
      </c>
      <c r="D281" s="20">
        <f t="shared" si="27"/>
        <v>8.129174996911793</v>
      </c>
      <c r="E281" s="22">
        <f t="shared" si="30"/>
        <v>8.282916551800481</v>
      </c>
      <c r="F281" s="22">
        <f t="shared" si="31"/>
        <v>2.9268149860925529E-3</v>
      </c>
      <c r="G281" s="18">
        <f>$O$3*(D281-E280-F280)+(1-$O$3)*G269</f>
        <v>-0.14313824184505433</v>
      </c>
      <c r="H281" s="18">
        <f t="shared" si="32"/>
        <v>8.1501419278862031</v>
      </c>
      <c r="I281" s="17">
        <f t="shared" si="28"/>
        <v>3463.8706504333186</v>
      </c>
      <c r="J281" s="23">
        <f t="shared" si="29"/>
        <v>2.5792200293849269E-3</v>
      </c>
    </row>
    <row r="282" spans="1:10" x14ac:dyDescent="0.15">
      <c r="A282">
        <v>279</v>
      </c>
      <c r="B282" s="1">
        <v>42064</v>
      </c>
      <c r="C282" s="7">
        <v>3755</v>
      </c>
      <c r="D282" s="20">
        <f t="shared" si="27"/>
        <v>8.2308435641982349</v>
      </c>
      <c r="E282" s="22">
        <f t="shared" si="30"/>
        <v>8.2825004713025603</v>
      </c>
      <c r="F282" s="22">
        <f t="shared" si="31"/>
        <v>2.8739916232044548E-3</v>
      </c>
      <c r="G282" s="18">
        <f>$O$3*(D282-E281-F281)+(1-$O$3)*G270</f>
        <v>-4.5727281665232017E-2</v>
      </c>
      <c r="H282" s="18">
        <f t="shared" si="32"/>
        <v>8.2425687718549323</v>
      </c>
      <c r="I282" s="17">
        <f t="shared" si="28"/>
        <v>3799.2872861790602</v>
      </c>
      <c r="J282" s="23">
        <f t="shared" si="29"/>
        <v>1.4245450742981687E-3</v>
      </c>
    </row>
    <row r="283" spans="1:10" x14ac:dyDescent="0.15">
      <c r="A283">
        <v>280</v>
      </c>
      <c r="B283" s="1">
        <v>42095</v>
      </c>
      <c r="C283" s="7">
        <v>3761</v>
      </c>
      <c r="D283" s="20">
        <f t="shared" si="27"/>
        <v>8.2324401584703359</v>
      </c>
      <c r="E283" s="22">
        <f t="shared" si="30"/>
        <v>8.283843439323384</v>
      </c>
      <c r="F283" s="22">
        <f t="shared" si="31"/>
        <v>2.8497988790024405E-3</v>
      </c>
      <c r="G283" s="18">
        <f>$O$3*(D283-E282-F282)+(1-$O$3)*G271</f>
        <v>-4.8687552364396279E-2</v>
      </c>
      <c r="H283" s="18">
        <f t="shared" si="32"/>
        <v>8.2378102245555773</v>
      </c>
      <c r="I283" s="17">
        <f t="shared" si="28"/>
        <v>3781.2511448735331</v>
      </c>
      <c r="J283" s="23">
        <f t="shared" si="29"/>
        <v>6.5230551110852947E-4</v>
      </c>
    </row>
    <row r="284" spans="1:10" x14ac:dyDescent="0.15">
      <c r="A284">
        <v>281</v>
      </c>
      <c r="B284" s="1">
        <v>42125</v>
      </c>
      <c r="C284" s="7">
        <v>4214</v>
      </c>
      <c r="D284" s="20">
        <f t="shared" si="27"/>
        <v>8.3461675943641342</v>
      </c>
      <c r="E284" s="22">
        <f t="shared" si="30"/>
        <v>8.29066117540353</v>
      </c>
      <c r="F284" s="22">
        <f t="shared" si="31"/>
        <v>2.9124989507502887E-3</v>
      </c>
      <c r="G284" s="18">
        <f>$O$3*(D284-E283-F283)+(1-$O$3)*G272</f>
        <v>4.8468095004284312E-2</v>
      </c>
      <c r="H284" s="18">
        <f t="shared" si="32"/>
        <v>8.3322500525580541</v>
      </c>
      <c r="I284" s="17">
        <f t="shared" si="28"/>
        <v>4155.7577136712925</v>
      </c>
      <c r="J284" s="23">
        <f t="shared" si="29"/>
        <v>1.6675368243837081E-3</v>
      </c>
    </row>
    <row r="285" spans="1:10" x14ac:dyDescent="0.15">
      <c r="A285">
        <v>282</v>
      </c>
      <c r="B285" s="1">
        <v>42156</v>
      </c>
      <c r="C285" s="7">
        <v>4097</v>
      </c>
      <c r="D285" s="20">
        <f t="shared" si="27"/>
        <v>8.3180102775468718</v>
      </c>
      <c r="E285" s="22">
        <f t="shared" si="30"/>
        <v>8.2934342317258967</v>
      </c>
      <c r="F285" s="22">
        <f t="shared" si="31"/>
        <v>2.9102955230342854E-3</v>
      </c>
      <c r="G285" s="18">
        <f>$O$3*(D285-E284-F284)+(1-$O$3)*G273</f>
        <v>2.4823389047978223E-2</v>
      </c>
      <c r="H285" s="18">
        <f t="shared" si="32"/>
        <v>8.3184993726387759</v>
      </c>
      <c r="I285" s="17">
        <f t="shared" si="28"/>
        <v>4099.0043127013314</v>
      </c>
      <c r="J285" s="23">
        <f t="shared" si="29"/>
        <v>5.8799529645247464E-5</v>
      </c>
    </row>
    <row r="286" spans="1:10" x14ac:dyDescent="0.15">
      <c r="A286">
        <v>283</v>
      </c>
      <c r="B286" s="1">
        <v>42186</v>
      </c>
      <c r="C286" s="7">
        <v>4401</v>
      </c>
      <c r="D286" s="20">
        <f t="shared" si="27"/>
        <v>8.3895870668110906</v>
      </c>
      <c r="E286" s="22">
        <f t="shared" si="30"/>
        <v>8.3048776069982679</v>
      </c>
      <c r="F286" s="22">
        <f t="shared" si="31"/>
        <v>3.0451325139925454E-3</v>
      </c>
      <c r="G286" s="18">
        <f>$O$3*(D286-E285-F285)+(1-$O$3)*G274</f>
        <v>6.9573489514790116E-2</v>
      </c>
      <c r="H286" s="18">
        <f t="shared" si="32"/>
        <v>8.3596572851321316</v>
      </c>
      <c r="I286" s="17">
        <f t="shared" si="28"/>
        <v>4271.2307012659567</v>
      </c>
      <c r="J286" s="23">
        <f t="shared" si="29"/>
        <v>3.5674916346431574E-3</v>
      </c>
    </row>
    <row r="287" spans="1:10" x14ac:dyDescent="0.15">
      <c r="A287">
        <v>284</v>
      </c>
      <c r="B287" s="1">
        <v>42217</v>
      </c>
      <c r="C287" s="7">
        <v>4133</v>
      </c>
      <c r="D287" s="20">
        <f t="shared" si="27"/>
        <v>8.3267588145117326</v>
      </c>
      <c r="E287" s="22">
        <f t="shared" si="30"/>
        <v>8.30072297059791</v>
      </c>
      <c r="F287" s="22">
        <f t="shared" si="31"/>
        <v>2.9313640734618838E-3</v>
      </c>
      <c r="G287" s="18">
        <f>$O$3*(D287-E286-F286)+(1-$O$3)*G275</f>
        <v>3.8806788477980594E-2</v>
      </c>
      <c r="H287" s="18">
        <f t="shared" si="32"/>
        <v>8.3520120077403828</v>
      </c>
      <c r="I287" s="17">
        <f t="shared" si="28"/>
        <v>4238.7004675308017</v>
      </c>
      <c r="J287" s="23">
        <f t="shared" si="29"/>
        <v>3.032775872484661E-3</v>
      </c>
    </row>
    <row r="288" spans="1:10" x14ac:dyDescent="0.15">
      <c r="A288">
        <v>285</v>
      </c>
      <c r="B288" s="1">
        <v>42248</v>
      </c>
      <c r="C288" s="7">
        <v>3950</v>
      </c>
      <c r="D288" s="20">
        <f t="shared" si="27"/>
        <v>8.281470857895167</v>
      </c>
      <c r="E288" s="22">
        <f t="shared" si="30"/>
        <v>8.3067000540158809</v>
      </c>
      <c r="F288" s="22">
        <f t="shared" si="31"/>
        <v>2.9794915542520248E-3</v>
      </c>
      <c r="G288" s="18">
        <f>$O$3*(D288-E287-F287)+(1-$O$3)*G276</f>
        <v>-3.0631690752060282E-2</v>
      </c>
      <c r="H288" s="18">
        <f t="shared" si="32"/>
        <v>8.2707879957030457</v>
      </c>
      <c r="I288" s="17">
        <f t="shared" si="28"/>
        <v>3908.0272878630444</v>
      </c>
      <c r="J288" s="23">
        <f t="shared" si="29"/>
        <v>1.2899715974894475E-3</v>
      </c>
    </row>
    <row r="289" spans="1:10" x14ac:dyDescent="0.15">
      <c r="A289">
        <v>286</v>
      </c>
      <c r="B289" s="1">
        <v>42278</v>
      </c>
      <c r="C289" s="7">
        <v>4140</v>
      </c>
      <c r="D289" s="20">
        <f t="shared" si="27"/>
        <v>8.3284510668193601</v>
      </c>
      <c r="E289" s="22">
        <f t="shared" si="30"/>
        <v>8.3132303807317314</v>
      </c>
      <c r="F289" s="22">
        <f t="shared" si="31"/>
        <v>3.0356007132711854E-3</v>
      </c>
      <c r="G289" s="18">
        <f>$O$3*(D289-E288-F288)+(1-$O$3)*G277</f>
        <v>8.9222174083264799E-3</v>
      </c>
      <c r="H289" s="18">
        <f t="shared" si="32"/>
        <v>8.3159965106348945</v>
      </c>
      <c r="I289" s="17">
        <f t="shared" si="28"/>
        <v>4088.7578985825116</v>
      </c>
      <c r="J289" s="23">
        <f t="shared" si="29"/>
        <v>1.4954228684952772E-3</v>
      </c>
    </row>
    <row r="290" spans="1:10" x14ac:dyDescent="0.15">
      <c r="A290">
        <v>287</v>
      </c>
      <c r="B290" s="1">
        <v>42309</v>
      </c>
      <c r="C290" s="7">
        <v>4131</v>
      </c>
      <c r="D290" s="20">
        <f t="shared" si="27"/>
        <v>8.3262747873967644</v>
      </c>
      <c r="E290" s="22">
        <f t="shared" si="30"/>
        <v>8.3086319881302657</v>
      </c>
      <c r="F290" s="22">
        <f t="shared" si="31"/>
        <v>2.9149707979543187E-3</v>
      </c>
      <c r="G290" s="18">
        <f>$O$3*(D290-E289-F289)+(1-$O$3)*G278</f>
        <v>3.1183970738172043E-2</v>
      </c>
      <c r="H290" s="18">
        <f t="shared" si="32"/>
        <v>8.3530510229366293</v>
      </c>
      <c r="I290" s="17">
        <f t="shared" si="28"/>
        <v>4243.1068304715227</v>
      </c>
      <c r="J290" s="23">
        <f t="shared" si="29"/>
        <v>3.2158721905737788E-3</v>
      </c>
    </row>
    <row r="291" spans="1:10" x14ac:dyDescent="0.15">
      <c r="A291">
        <v>288</v>
      </c>
      <c r="B291" s="1">
        <v>42339</v>
      </c>
      <c r="C291" s="7">
        <v>5628</v>
      </c>
      <c r="D291" s="20">
        <f t="shared" si="27"/>
        <v>8.63550941823428</v>
      </c>
      <c r="E291" s="22">
        <f t="shared" si="30"/>
        <v>8.3112271127198323</v>
      </c>
      <c r="F291" s="22">
        <f t="shared" si="31"/>
        <v>2.9099166906946554E-3</v>
      </c>
      <c r="G291" s="18">
        <f>$O$3*(D291-E290-F290)+(1-$O$3)*G279</f>
        <v>0.32484964847294617</v>
      </c>
      <c r="H291" s="18">
        <f t="shared" si="32"/>
        <v>8.6366312789773048</v>
      </c>
      <c r="I291" s="17">
        <f t="shared" si="28"/>
        <v>5634.3173752067942</v>
      </c>
      <c r="J291" s="23">
        <f t="shared" si="29"/>
        <v>1.2991251455946788E-4</v>
      </c>
    </row>
    <row r="292" spans="1:10" x14ac:dyDescent="0.15">
      <c r="A292">
        <v>289</v>
      </c>
      <c r="B292" s="1">
        <v>42370</v>
      </c>
      <c r="C292" s="7">
        <v>3487</v>
      </c>
      <c r="D292" s="20">
        <f t="shared" si="27"/>
        <v>8.156797046675651</v>
      </c>
      <c r="E292" s="22">
        <f t="shared" si="30"/>
        <v>8.3101427375046164</v>
      </c>
      <c r="F292" s="22">
        <f t="shared" si="31"/>
        <v>2.8468001703499633E-3</v>
      </c>
      <c r="G292" s="18">
        <f>$O$3*(D292-E291-F291)+(1-$O$3)*G280</f>
        <v>-0.1462606189175947</v>
      </c>
      <c r="H292" s="18">
        <f t="shared" si="32"/>
        <v>8.1708070276224696</v>
      </c>
      <c r="I292" s="17">
        <f t="shared" si="28"/>
        <v>3536.1966207327978</v>
      </c>
      <c r="J292" s="23">
        <f t="shared" si="29"/>
        <v>1.7175836135984834E-3</v>
      </c>
    </row>
    <row r="293" spans="1:10" x14ac:dyDescent="0.15">
      <c r="A293">
        <v>290</v>
      </c>
      <c r="B293" s="1">
        <v>42401</v>
      </c>
      <c r="C293" s="7">
        <v>3642</v>
      </c>
      <c r="D293" s="20">
        <f t="shared" si="27"/>
        <v>8.2002882602875538</v>
      </c>
      <c r="E293" s="22">
        <f t="shared" si="30"/>
        <v>8.3216672169120116</v>
      </c>
      <c r="F293" s="22">
        <f t="shared" si="31"/>
        <v>2.9839220760622667E-3</v>
      </c>
      <c r="G293" s="18">
        <f>$O$3*(D293-E292-F292)+(1-$O$3)*G281</f>
        <v>-0.13677141738260026</v>
      </c>
      <c r="H293" s="18">
        <f t="shared" si="32"/>
        <v>8.1698512958299112</v>
      </c>
      <c r="I293" s="17">
        <f t="shared" si="28"/>
        <v>3532.8185797053611</v>
      </c>
      <c r="J293" s="23">
        <f t="shared" si="29"/>
        <v>3.711694454089256E-3</v>
      </c>
    </row>
    <row r="294" spans="1:10" x14ac:dyDescent="0.15">
      <c r="A294">
        <v>291</v>
      </c>
      <c r="B294" s="1">
        <v>42430</v>
      </c>
      <c r="C294" s="7">
        <v>3909</v>
      </c>
      <c r="D294" s="20">
        <f t="shared" si="27"/>
        <v>8.2710368657929543</v>
      </c>
      <c r="E294" s="22">
        <f t="shared" si="30"/>
        <v>8.3224025316167012</v>
      </c>
      <c r="F294" s="22">
        <f t="shared" si="31"/>
        <v>2.9483903031609277E-3</v>
      </c>
      <c r="G294" s="18">
        <f>$O$3*(D294-E293-F293)+(1-$O$3)*G282</f>
        <v>-4.7377087797428254E-2</v>
      </c>
      <c r="H294" s="18">
        <f t="shared" si="32"/>
        <v>8.278923857322841</v>
      </c>
      <c r="I294" s="17">
        <f t="shared" si="28"/>
        <v>3939.9521491121686</v>
      </c>
      <c r="J294" s="23">
        <f t="shared" si="29"/>
        <v>9.535674496271955E-4</v>
      </c>
    </row>
    <row r="295" spans="1:10" x14ac:dyDescent="0.15">
      <c r="A295">
        <v>292</v>
      </c>
      <c r="B295" s="1">
        <v>42461</v>
      </c>
      <c r="C295" s="7">
        <v>3967</v>
      </c>
      <c r="D295" s="20">
        <f t="shared" si="27"/>
        <v>8.2857654205143305</v>
      </c>
      <c r="E295" s="22">
        <f t="shared" si="30"/>
        <v>8.3279459467532408</v>
      </c>
      <c r="F295" s="22">
        <f t="shared" si="31"/>
        <v>2.9893960537543097E-3</v>
      </c>
      <c r="G295" s="18">
        <f>$O$3*(D295-E294-F294)+(1-$O$3)*G283</f>
        <v>-4.6783579292966893E-2</v>
      </c>
      <c r="H295" s="18">
        <f t="shared" si="32"/>
        <v>8.2766633695554646</v>
      </c>
      <c r="I295" s="17">
        <f t="shared" si="28"/>
        <v>3931.0559940879907</v>
      </c>
      <c r="J295" s="23">
        <f t="shared" si="29"/>
        <v>1.0985166121563888E-3</v>
      </c>
    </row>
    <row r="296" spans="1:10" x14ac:dyDescent="0.15">
      <c r="A296">
        <v>293</v>
      </c>
      <c r="B296" s="1">
        <v>42491</v>
      </c>
      <c r="C296" s="7">
        <v>4243</v>
      </c>
      <c r="D296" s="20">
        <f t="shared" si="27"/>
        <v>8.3530258452023247</v>
      </c>
      <c r="E296" s="22">
        <f t="shared" si="30"/>
        <v>8.3234150039103714</v>
      </c>
      <c r="F296" s="22">
        <f t="shared" si="31"/>
        <v>2.8705620691210475E-3</v>
      </c>
      <c r="G296" s="18">
        <f>$O$3*(D296-E295-F295)+(1-$O$3)*G284</f>
        <v>4.2950412644170502E-2</v>
      </c>
      <c r="H296" s="18">
        <f t="shared" si="32"/>
        <v>8.3794034378112805</v>
      </c>
      <c r="I296" s="17">
        <f t="shared" si="28"/>
        <v>4356.4092817981991</v>
      </c>
      <c r="J296" s="23">
        <f t="shared" si="29"/>
        <v>3.1578487960870027E-3</v>
      </c>
    </row>
    <row r="297" spans="1:10" x14ac:dyDescent="0.15">
      <c r="A297">
        <v>294</v>
      </c>
      <c r="B297" s="1">
        <v>42522</v>
      </c>
      <c r="C297" s="7">
        <v>4310</v>
      </c>
      <c r="D297" s="20">
        <f t="shared" si="27"/>
        <v>8.3686931830977933</v>
      </c>
      <c r="E297" s="22">
        <f t="shared" si="30"/>
        <v>8.3312988875621254</v>
      </c>
      <c r="F297" s="22">
        <f t="shared" si="31"/>
        <v>2.9497809697718782E-3</v>
      </c>
      <c r="G297" s="18">
        <f>$O$3*(D297-E296-F296)+(1-$O$3)*G285</f>
        <v>2.8501669567289122E-2</v>
      </c>
      <c r="H297" s="18">
        <f t="shared" si="32"/>
        <v>8.3511089550274704</v>
      </c>
      <c r="I297" s="17">
        <f t="shared" si="28"/>
        <v>4234.8744253932537</v>
      </c>
      <c r="J297" s="23">
        <f t="shared" si="29"/>
        <v>2.1011916299951906E-3</v>
      </c>
    </row>
    <row r="298" spans="1:10" x14ac:dyDescent="0.15">
      <c r="A298">
        <v>295</v>
      </c>
      <c r="B298" s="1">
        <v>42552</v>
      </c>
      <c r="C298" s="7">
        <v>4576</v>
      </c>
      <c r="D298" s="20">
        <f t="shared" si="27"/>
        <v>8.428580533059634</v>
      </c>
      <c r="E298" s="22">
        <f t="shared" si="30"/>
        <v>8.341307363136341</v>
      </c>
      <c r="F298" s="22">
        <f t="shared" si="31"/>
        <v>3.0613201992781354E-3</v>
      </c>
      <c r="G298" s="18">
        <f>$O$3*(D298-E297-F297)+(1-$O$3)*G286</f>
        <v>7.4752462861570862E-2</v>
      </c>
      <c r="H298" s="18">
        <f t="shared" si="32"/>
        <v>8.4038221580466868</v>
      </c>
      <c r="I298" s="17">
        <f t="shared" si="28"/>
        <v>4464.0966644380314</v>
      </c>
      <c r="J298" s="23">
        <f t="shared" si="29"/>
        <v>2.9374311505759245E-3</v>
      </c>
    </row>
    <row r="299" spans="1:10" x14ac:dyDescent="0.15">
      <c r="A299">
        <v>296</v>
      </c>
      <c r="B299" s="1">
        <v>42583</v>
      </c>
      <c r="C299" s="7">
        <v>4311</v>
      </c>
      <c r="D299" s="20">
        <f t="shared" si="27"/>
        <v>8.3689251747471349</v>
      </c>
      <c r="E299" s="22">
        <f t="shared" si="30"/>
        <v>8.340305876509154</v>
      </c>
      <c r="F299" s="22">
        <f t="shared" si="31"/>
        <v>2.9971210281209922E-3</v>
      </c>
      <c r="G299" s="18">
        <f>$O$3*(D299-E298-F298)+(1-$O$3)*G287</f>
        <v>3.582590186275092E-2</v>
      </c>
      <c r="H299" s="18">
        <f t="shared" si="32"/>
        <v>8.3831754718135993</v>
      </c>
      <c r="I299" s="17">
        <f t="shared" si="28"/>
        <v>4372.8728367611047</v>
      </c>
      <c r="J299" s="23">
        <f t="shared" si="29"/>
        <v>1.7027631110221966E-3</v>
      </c>
    </row>
    <row r="300" spans="1:10" x14ac:dyDescent="0.15">
      <c r="A300">
        <v>297</v>
      </c>
      <c r="B300" s="1">
        <v>42614</v>
      </c>
      <c r="C300" s="7">
        <v>4264</v>
      </c>
      <c r="D300" s="20">
        <f t="shared" si="27"/>
        <v>8.3579629658456813</v>
      </c>
      <c r="E300" s="22">
        <f t="shared" si="30"/>
        <v>8.3562157993374448</v>
      </c>
      <c r="F300" s="22">
        <f t="shared" si="31"/>
        <v>3.2011649830260883E-3</v>
      </c>
      <c r="G300" s="18">
        <f>$O$3*(D300-E299-F299)+(1-$O$3)*G288</f>
        <v>-2.1157551395863436E-2</v>
      </c>
      <c r="H300" s="18">
        <f t="shared" si="32"/>
        <v>8.3126713067852158</v>
      </c>
      <c r="I300" s="17">
        <f t="shared" si="28"/>
        <v>4075.1845247019901</v>
      </c>
      <c r="J300" s="23">
        <f t="shared" si="29"/>
        <v>5.4189829801289113E-3</v>
      </c>
    </row>
    <row r="301" spans="1:10" x14ac:dyDescent="0.15">
      <c r="A301">
        <v>298</v>
      </c>
      <c r="B301" s="1">
        <v>42644</v>
      </c>
      <c r="C301" s="7">
        <v>4266</v>
      </c>
      <c r="D301" s="20">
        <f t="shared" si="27"/>
        <v>8.3584318990312951</v>
      </c>
      <c r="E301" s="22">
        <f t="shared" si="30"/>
        <v>8.3565923652551035</v>
      </c>
      <c r="F301" s="22">
        <f t="shared" si="31"/>
        <v>3.1565315740078206E-3</v>
      </c>
      <c r="G301" s="18">
        <f>$O$3*(D301-E300-F300)+(1-$O$3)*G289</f>
        <v>6.8498054264191106E-3</v>
      </c>
      <c r="H301" s="18">
        <f t="shared" si="32"/>
        <v>8.3683391817287962</v>
      </c>
      <c r="I301" s="17">
        <f t="shared" si="28"/>
        <v>4308.4745241258261</v>
      </c>
      <c r="J301" s="23">
        <f t="shared" si="29"/>
        <v>1.1853039920860376E-3</v>
      </c>
    </row>
    <row r="302" spans="1:10" x14ac:dyDescent="0.15">
      <c r="A302">
        <v>299</v>
      </c>
      <c r="B302" s="1">
        <v>42675</v>
      </c>
      <c r="C302" s="7">
        <v>4492</v>
      </c>
      <c r="D302" s="20">
        <f t="shared" si="27"/>
        <v>8.4100533158583346</v>
      </c>
      <c r="E302" s="22">
        <f t="shared" si="30"/>
        <v>8.3652001998777177</v>
      </c>
      <c r="F302" s="22">
        <f t="shared" si="31"/>
        <v>3.2426713173909507E-3</v>
      </c>
      <c r="G302" s="18">
        <f>$O$3*(D302-E301-F301)+(1-$O$3)*G290</f>
        <v>3.5183598824670953E-2</v>
      </c>
      <c r="H302" s="18">
        <f t="shared" si="32"/>
        <v>8.390932867567285</v>
      </c>
      <c r="I302" s="17">
        <f t="shared" si="28"/>
        <v>4406.9268564173817</v>
      </c>
      <c r="J302" s="23">
        <f t="shared" si="29"/>
        <v>2.2735228390283039E-3</v>
      </c>
    </row>
    <row r="303" spans="1:10" x14ac:dyDescent="0.15">
      <c r="A303">
        <v>300</v>
      </c>
      <c r="B303" s="1">
        <v>42705</v>
      </c>
      <c r="C303" s="7">
        <v>5818</v>
      </c>
      <c r="D303" s="20">
        <f t="shared" si="27"/>
        <v>8.6687118390551472</v>
      </c>
      <c r="E303" s="22">
        <f t="shared" si="30"/>
        <v>8.3614348378518386</v>
      </c>
      <c r="F303" s="22">
        <f t="shared" si="31"/>
        <v>3.1319326208945177E-3</v>
      </c>
      <c r="G303" s="18">
        <f>$O$3*(D303-E302-F302)+(1-$O$3)*G291</f>
        <v>0.31970784535891261</v>
      </c>
      <c r="H303" s="18">
        <f t="shared" si="32"/>
        <v>8.6932925196680557</v>
      </c>
      <c r="I303" s="17">
        <f t="shared" si="28"/>
        <v>5962.7825366049456</v>
      </c>
      <c r="J303" s="23">
        <f t="shared" si="29"/>
        <v>2.8355632381463166E-3</v>
      </c>
    </row>
    <row r="304" spans="1:10" x14ac:dyDescent="0.15">
      <c r="A304">
        <v>301</v>
      </c>
      <c r="B304" s="1">
        <v>42736</v>
      </c>
      <c r="C304" s="7">
        <v>3580</v>
      </c>
      <c r="D304" s="20">
        <f t="shared" si="27"/>
        <v>8.1831180793947453</v>
      </c>
      <c r="E304" s="22">
        <f t="shared" si="30"/>
        <v>8.3545345347153592</v>
      </c>
      <c r="F304" s="22">
        <f t="shared" si="31"/>
        <v>2.9734064472450496E-3</v>
      </c>
      <c r="G304" s="18">
        <f>$O$3*(D304-E303-F303)+(1-$O$3)*G292</f>
        <v>-0.15362128324826979</v>
      </c>
      <c r="H304" s="18">
        <f t="shared" si="32"/>
        <v>8.2183061515551383</v>
      </c>
      <c r="I304" s="17">
        <f t="shared" si="28"/>
        <v>3708.2159041011405</v>
      </c>
      <c r="J304" s="23">
        <f t="shared" si="29"/>
        <v>4.3000811938663404E-3</v>
      </c>
    </row>
    <row r="305" spans="1:10" x14ac:dyDescent="0.15">
      <c r="A305">
        <v>302</v>
      </c>
      <c r="B305" s="1">
        <v>42767</v>
      </c>
      <c r="C305" s="7">
        <v>3609</v>
      </c>
      <c r="D305" s="20">
        <f t="shared" si="27"/>
        <v>8.1911860046427893</v>
      </c>
      <c r="E305" s="22">
        <f t="shared" si="30"/>
        <v>8.3490829904183279</v>
      </c>
      <c r="F305" s="22">
        <f t="shared" si="31"/>
        <v>2.8402780761644861E-3</v>
      </c>
      <c r="G305" s="18">
        <f>$O$3*(D305-E304-F304)+(1-$O$3)*G293</f>
        <v>-0.14295281462353959</v>
      </c>
      <c r="H305" s="18">
        <f t="shared" si="32"/>
        <v>8.220736523780003</v>
      </c>
      <c r="I305" s="17">
        <f t="shared" si="28"/>
        <v>3717.2392095922874</v>
      </c>
      <c r="J305" s="23">
        <f t="shared" si="29"/>
        <v>3.6075995735494592E-3</v>
      </c>
    </row>
    <row r="306" spans="1:10" x14ac:dyDescent="0.15">
      <c r="A306">
        <v>303</v>
      </c>
      <c r="B306" s="1">
        <v>42795</v>
      </c>
      <c r="C306" s="7">
        <v>4077</v>
      </c>
      <c r="D306" s="20">
        <f t="shared" si="27"/>
        <v>8.3131167028192525</v>
      </c>
      <c r="E306" s="22">
        <f t="shared" si="30"/>
        <v>8.354366752698505</v>
      </c>
      <c r="F306" s="22">
        <f t="shared" si="31"/>
        <v>2.8788892303082997E-3</v>
      </c>
      <c r="G306" s="18">
        <f>$O$3*(D306-E305-F305)+(1-$O$3)*G294</f>
        <v>-4.5584300281462521E-2</v>
      </c>
      <c r="H306" s="18">
        <f t="shared" si="32"/>
        <v>8.3045461806970629</v>
      </c>
      <c r="I306" s="17">
        <f t="shared" si="28"/>
        <v>4042.2072901239499</v>
      </c>
      <c r="J306" s="23">
        <f t="shared" si="29"/>
        <v>1.0309637682919964E-3</v>
      </c>
    </row>
    <row r="307" spans="1:10" x14ac:dyDescent="0.15">
      <c r="A307">
        <v>304</v>
      </c>
      <c r="B307" s="1">
        <v>42826</v>
      </c>
      <c r="C307" s="7">
        <v>4079</v>
      </c>
      <c r="D307" s="20">
        <f t="shared" si="27"/>
        <v>8.3136071393175577</v>
      </c>
      <c r="E307" s="22">
        <f t="shared" si="30"/>
        <v>8.3581423136931008</v>
      </c>
      <c r="F307" s="22">
        <f t="shared" si="31"/>
        <v>2.893058150103424E-3</v>
      </c>
      <c r="G307" s="18">
        <f>$O$3*(D307-E306-F306)+(1-$O$3)*G295</f>
        <v>-4.6125690061559463E-2</v>
      </c>
      <c r="H307" s="18">
        <f t="shared" si="32"/>
        <v>8.3104620626358461</v>
      </c>
      <c r="I307" s="17">
        <f t="shared" si="28"/>
        <v>4066.1913848118129</v>
      </c>
      <c r="J307" s="23">
        <f t="shared" si="29"/>
        <v>3.7830470324218035E-4</v>
      </c>
    </row>
    <row r="308" spans="1:10" x14ac:dyDescent="0.15">
      <c r="A308">
        <v>305</v>
      </c>
      <c r="B308" s="1">
        <v>42856</v>
      </c>
      <c r="C308" s="7">
        <v>4457</v>
      </c>
      <c r="D308" s="20">
        <f t="shared" si="27"/>
        <v>8.4022311729465553</v>
      </c>
      <c r="E308" s="22">
        <f t="shared" si="30"/>
        <v>8.3605351262895446</v>
      </c>
      <c r="F308" s="22">
        <f t="shared" si="31"/>
        <v>2.8851534302159827E-3</v>
      </c>
      <c r="G308" s="18">
        <f>$O$3*(D308-E307-F307)+(1-$O$3)*G296</f>
        <v>4.2583381835439887E-2</v>
      </c>
      <c r="H308" s="18">
        <f t="shared" si="32"/>
        <v>8.4039857844873751</v>
      </c>
      <c r="I308" s="17">
        <f t="shared" si="28"/>
        <v>4464.8271684493784</v>
      </c>
      <c r="J308" s="23">
        <f t="shared" si="29"/>
        <v>2.0882685856933819E-4</v>
      </c>
    </row>
    <row r="309" spans="1:10" x14ac:dyDescent="0.15">
      <c r="A309">
        <v>306</v>
      </c>
      <c r="B309" s="1">
        <v>42887</v>
      </c>
      <c r="C309" s="7">
        <v>4482</v>
      </c>
      <c r="D309" s="20">
        <f t="shared" si="27"/>
        <v>8.4078246543608728</v>
      </c>
      <c r="E309" s="22">
        <f t="shared" si="30"/>
        <v>8.367954193534457</v>
      </c>
      <c r="F309" s="22">
        <f t="shared" si="31"/>
        <v>2.9567968829899063E-3</v>
      </c>
      <c r="G309" s="18">
        <f>$O$3*(D309-E308-F308)+(1-$O$3)*G297</f>
        <v>3.1828207988165991E-2</v>
      </c>
      <c r="H309" s="18">
        <f t="shared" si="32"/>
        <v>8.3919219492870489</v>
      </c>
      <c r="I309" s="17">
        <f t="shared" si="28"/>
        <v>4411.2878235323069</v>
      </c>
      <c r="J309" s="23">
        <f t="shared" si="29"/>
        <v>1.8914173079924571E-3</v>
      </c>
    </row>
    <row r="310" spans="1:10" x14ac:dyDescent="0.15">
      <c r="A310">
        <v>307</v>
      </c>
      <c r="B310" s="1">
        <v>42917</v>
      </c>
      <c r="C310" s="7">
        <v>4598</v>
      </c>
      <c r="D310" s="20">
        <f t="shared" si="27"/>
        <v>8.433376705323127</v>
      </c>
      <c r="E310" s="22">
        <f t="shared" si="30"/>
        <v>8.367407997936839</v>
      </c>
      <c r="F310" s="22">
        <f t="shared" si="31"/>
        <v>2.9014437186799997E-3</v>
      </c>
      <c r="G310" s="18">
        <f>$O$3*(D310-E309-F309)+(1-$O$3)*G298</f>
        <v>7.2182312754833375E-2</v>
      </c>
      <c r="H310" s="18">
        <f t="shared" si="32"/>
        <v>8.4456634532790176</v>
      </c>
      <c r="I310" s="17">
        <f t="shared" si="28"/>
        <v>4654.8429595573498</v>
      </c>
      <c r="J310" s="23">
        <f t="shared" si="29"/>
        <v>1.4569191422618664E-3</v>
      </c>
    </row>
    <row r="311" spans="1:10" x14ac:dyDescent="0.15">
      <c r="A311">
        <v>308</v>
      </c>
      <c r="B311" s="1">
        <v>42948</v>
      </c>
      <c r="C311" s="7">
        <v>4451</v>
      </c>
      <c r="D311" s="20">
        <f t="shared" si="27"/>
        <v>8.4008840690158539</v>
      </c>
      <c r="E311" s="22">
        <f t="shared" si="30"/>
        <v>8.368812285926305</v>
      </c>
      <c r="F311" s="22">
        <f t="shared" si="31"/>
        <v>2.8777861437535709E-3</v>
      </c>
      <c r="G311" s="18">
        <f>$O$3*(D311-E310-F310)+(1-$O$3)*G299</f>
        <v>3.4727436770820602E-2</v>
      </c>
      <c r="H311" s="18">
        <f t="shared" si="32"/>
        <v>8.4061353435182689</v>
      </c>
      <c r="I311" s="17">
        <f t="shared" si="28"/>
        <v>4474.4349005048407</v>
      </c>
      <c r="J311" s="23">
        <f t="shared" si="29"/>
        <v>6.2508593848862519E-4</v>
      </c>
    </row>
    <row r="312" spans="1:10" x14ac:dyDescent="0.15">
      <c r="A312">
        <v>309</v>
      </c>
      <c r="B312" s="1">
        <v>42979</v>
      </c>
      <c r="C312" s="7">
        <v>4344</v>
      </c>
      <c r="D312" s="20">
        <f t="shared" si="27"/>
        <v>8.3765508616137705</v>
      </c>
      <c r="E312" s="22">
        <f t="shared" si="30"/>
        <v>8.3791079871275187</v>
      </c>
      <c r="F312" s="22">
        <f t="shared" si="31"/>
        <v>2.9950016597118751E-3</v>
      </c>
      <c r="G312" s="18">
        <f>$O$3*(D312-E311-F311)+(1-$O$3)*G300</f>
        <v>-1.5715017538812916E-2</v>
      </c>
      <c r="H312" s="18">
        <f t="shared" si="32"/>
        <v>8.3505325206741965</v>
      </c>
      <c r="I312" s="17">
        <f t="shared" si="28"/>
        <v>4232.4340017322484</v>
      </c>
      <c r="J312" s="23">
        <f t="shared" si="29"/>
        <v>3.1060923964307528E-3</v>
      </c>
    </row>
    <row r="313" spans="1:10" x14ac:dyDescent="0.15">
      <c r="A313">
        <v>310</v>
      </c>
      <c r="B313" s="1">
        <v>43009</v>
      </c>
      <c r="C313" s="7">
        <v>4341</v>
      </c>
      <c r="D313" s="20">
        <f t="shared" si="27"/>
        <v>8.3758600152995939</v>
      </c>
      <c r="E313" s="22">
        <f t="shared" si="30"/>
        <v>8.3783701942145044</v>
      </c>
      <c r="F313" s="22">
        <f t="shared" si="31"/>
        <v>2.9360172364043544E-3</v>
      </c>
      <c r="G313" s="18">
        <f>$O$3*(D313-E312-F312)+(1-$O$3)*G301</f>
        <v>4.1110492279315073E-3</v>
      </c>
      <c r="H313" s="18">
        <f t="shared" si="32"/>
        <v>8.388952794213651</v>
      </c>
      <c r="I313" s="17">
        <f t="shared" si="28"/>
        <v>4398.2094513764805</v>
      </c>
      <c r="J313" s="23">
        <f t="shared" si="29"/>
        <v>1.5631563672436595E-3</v>
      </c>
    </row>
    <row r="314" spans="1:10" x14ac:dyDescent="0.15">
      <c r="A314">
        <v>311</v>
      </c>
      <c r="B314" s="1">
        <v>43040</v>
      </c>
      <c r="C314" s="7">
        <v>4635</v>
      </c>
      <c r="D314" s="20">
        <f t="shared" si="27"/>
        <v>8.4413914779999555</v>
      </c>
      <c r="E314" s="22">
        <f t="shared" si="30"/>
        <v>8.3884057592813228</v>
      </c>
      <c r="F314" s="22">
        <f t="shared" si="31"/>
        <v>3.0482020154920762E-3</v>
      </c>
      <c r="G314" s="18">
        <f>$O$3*(D314-E313-F313)+(1-$O$3)*G302</f>
        <v>4.0392546236102236E-2</v>
      </c>
      <c r="H314" s="18">
        <f t="shared" si="32"/>
        <v>8.4164898102755803</v>
      </c>
      <c r="I314" s="17">
        <f t="shared" si="28"/>
        <v>4521.0059812009449</v>
      </c>
      <c r="J314" s="23">
        <f t="shared" si="29"/>
        <v>2.9499482152052989E-3</v>
      </c>
    </row>
    <row r="315" spans="1:10" x14ac:dyDescent="0.15">
      <c r="A315">
        <v>312</v>
      </c>
      <c r="B315" s="1">
        <v>43070</v>
      </c>
      <c r="C315" s="7">
        <v>5969</v>
      </c>
      <c r="D315" s="20">
        <f t="shared" si="27"/>
        <v>8.6943346881686505</v>
      </c>
      <c r="E315" s="22">
        <f t="shared" si="30"/>
        <v>8.3866564941605031</v>
      </c>
      <c r="F315" s="22">
        <f t="shared" si="31"/>
        <v>2.9723939776108311E-3</v>
      </c>
      <c r="G315" s="18">
        <f>$O$3*(D315-E314-F314)+(1-$O$3)*G303</f>
        <v>0.31618793752561891</v>
      </c>
      <c r="H315" s="18">
        <f t="shared" si="32"/>
        <v>8.7111618066557277</v>
      </c>
      <c r="I315" s="17">
        <f t="shared" si="28"/>
        <v>6070.2908971654742</v>
      </c>
      <c r="J315" s="23">
        <f t="shared" si="29"/>
        <v>1.935411861930703E-3</v>
      </c>
    </row>
    <row r="316" spans="1:10" x14ac:dyDescent="0.15">
      <c r="A316">
        <v>313</v>
      </c>
      <c r="B316" s="1">
        <v>43101</v>
      </c>
      <c r="C316" s="7">
        <v>3786</v>
      </c>
      <c r="D316" s="20">
        <f t="shared" si="27"/>
        <v>8.2390653317692681</v>
      </c>
      <c r="E316" s="22">
        <f t="shared" si="30"/>
        <v>8.3905006561848605</v>
      </c>
      <c r="F316" s="22">
        <f t="shared" si="31"/>
        <v>2.9861693768441513E-3</v>
      </c>
      <c r="G316" s="18">
        <f>$O$3*(D316-E315-F315)+(1-$O$3)*G304</f>
        <v>-0.15298166590658274</v>
      </c>
      <c r="H316" s="18">
        <f t="shared" si="32"/>
        <v>8.2360076048898438</v>
      </c>
      <c r="I316" s="17">
        <f t="shared" si="28"/>
        <v>3774.4411269788579</v>
      </c>
      <c r="J316" s="23">
        <f t="shared" si="29"/>
        <v>3.7112545614050539E-4</v>
      </c>
    </row>
    <row r="317" spans="1:10" x14ac:dyDescent="0.15">
      <c r="A317">
        <v>314</v>
      </c>
      <c r="B317" s="1">
        <v>43132</v>
      </c>
      <c r="C317" s="7">
        <v>3787</v>
      </c>
      <c r="D317" s="20">
        <f t="shared" si="27"/>
        <v>8.2393294279017955</v>
      </c>
      <c r="E317" s="22">
        <f t="shared" si="30"/>
        <v>8.3902923618789096</v>
      </c>
      <c r="F317" s="22">
        <f t="shared" si="31"/>
        <v>2.9356914856997498E-3</v>
      </c>
      <c r="G317" s="18">
        <f>$O$3*(D317-E316-F316)+(1-$O$3)*G305</f>
        <v>-0.14529659675289203</v>
      </c>
      <c r="H317" s="18">
        <f t="shared" si="32"/>
        <v>8.250534010938166</v>
      </c>
      <c r="I317" s="17">
        <f t="shared" si="28"/>
        <v>3829.6703613505133</v>
      </c>
      <c r="J317" s="23">
        <f t="shared" si="29"/>
        <v>1.3598901627148358E-3</v>
      </c>
    </row>
    <row r="318" spans="1:10" x14ac:dyDescent="0.15">
      <c r="A318">
        <v>315</v>
      </c>
      <c r="B318" s="1">
        <v>43160</v>
      </c>
      <c r="C318" s="7">
        <v>4432</v>
      </c>
      <c r="D318" s="20">
        <f t="shared" si="27"/>
        <v>8.3966062284271192</v>
      </c>
      <c r="E318" s="22">
        <f t="shared" si="30"/>
        <v>8.4071874170284193</v>
      </c>
      <c r="F318" s="22">
        <f t="shared" si="31"/>
        <v>3.1562728757033366E-3</v>
      </c>
      <c r="G318" s="18">
        <f>$O$3*(D318-E317-F317)+(1-$O$3)*G306</f>
        <v>-3.5342297134396357E-2</v>
      </c>
      <c r="H318" s="18">
        <f t="shared" si="32"/>
        <v>8.3476437530831475</v>
      </c>
      <c r="I318" s="17">
        <f t="shared" si="28"/>
        <v>4220.2251263487879</v>
      </c>
      <c r="J318" s="23">
        <f t="shared" si="29"/>
        <v>5.8312220451885487E-3</v>
      </c>
    </row>
    <row r="319" spans="1:10" x14ac:dyDescent="0.15">
      <c r="A319">
        <v>316</v>
      </c>
      <c r="B319" s="1">
        <v>43191</v>
      </c>
      <c r="C319" s="7">
        <v>4138</v>
      </c>
      <c r="D319" s="20">
        <f t="shared" si="27"/>
        <v>8.3279678583054881</v>
      </c>
      <c r="E319" s="22">
        <f t="shared" si="30"/>
        <v>8.4000086546546644</v>
      </c>
      <c r="F319" s="22">
        <f t="shared" si="31"/>
        <v>2.992961961540982E-3</v>
      </c>
      <c r="G319" s="18">
        <f>$O$3*(D319-E318-F318)+(1-$O$3)*G307</f>
        <v>-5.3708518770607214E-2</v>
      </c>
      <c r="H319" s="18">
        <f t="shared" si="32"/>
        <v>8.3642179998425625</v>
      </c>
      <c r="I319" s="17">
        <f t="shared" si="28"/>
        <v>4290.7550546172415</v>
      </c>
      <c r="J319" s="23">
        <f t="shared" si="29"/>
        <v>4.3528195778183877E-3</v>
      </c>
    </row>
    <row r="320" spans="1:10" x14ac:dyDescent="0.15">
      <c r="A320">
        <v>317</v>
      </c>
      <c r="B320" s="1">
        <v>43221</v>
      </c>
      <c r="C320" s="7">
        <v>4698</v>
      </c>
      <c r="D320" s="20">
        <f t="shared" si="27"/>
        <v>8.4548921652188582</v>
      </c>
      <c r="E320" s="22">
        <f t="shared" si="30"/>
        <v>8.4056551206449637</v>
      </c>
      <c r="F320" s="22">
        <f t="shared" si="31"/>
        <v>3.0348917816345054E-3</v>
      </c>
      <c r="G320" s="18">
        <f>$O$3*(D320-E319-F319)+(1-$O$3)*G308</f>
        <v>4.4530261168038814E-2</v>
      </c>
      <c r="H320" s="18">
        <f t="shared" si="32"/>
        <v>8.4455849984516451</v>
      </c>
      <c r="I320" s="17">
        <f t="shared" si="28"/>
        <v>4654.4777789817881</v>
      </c>
      <c r="J320" s="23">
        <f t="shared" si="29"/>
        <v>1.1008025395640496E-3</v>
      </c>
    </row>
    <row r="321" spans="1:10" x14ac:dyDescent="0.15">
      <c r="A321">
        <v>318</v>
      </c>
      <c r="B321" s="1">
        <v>43252</v>
      </c>
      <c r="C321" s="7">
        <v>4736</v>
      </c>
      <c r="D321" s="20">
        <f t="shared" si="27"/>
        <v>8.4629481765638417</v>
      </c>
      <c r="E321" s="22">
        <f t="shared" si="30"/>
        <v>8.415084867111716</v>
      </c>
      <c r="F321" s="22">
        <f t="shared" si="31"/>
        <v>3.1359412255265087E-3</v>
      </c>
      <c r="G321" s="18">
        <f>$O$3*(D321-E320-F320)+(1-$O$3)*G309</f>
        <v>3.6520121128862396E-2</v>
      </c>
      <c r="H321" s="18">
        <f t="shared" si="32"/>
        <v>8.4405182204147646</v>
      </c>
      <c r="I321" s="17">
        <f t="shared" si="28"/>
        <v>4630.9542178547154</v>
      </c>
      <c r="J321" s="23">
        <f t="shared" si="29"/>
        <v>2.6503714404386386E-3</v>
      </c>
    </row>
    <row r="322" spans="1:10" x14ac:dyDescent="0.15">
      <c r="A322">
        <v>319</v>
      </c>
      <c r="B322" s="1">
        <v>43282</v>
      </c>
      <c r="C322" s="7">
        <v>4757</v>
      </c>
      <c r="D322" s="20">
        <f t="shared" si="27"/>
        <v>8.4673724964322812</v>
      </c>
      <c r="E322" s="22">
        <f t="shared" si="30"/>
        <v>8.4116547010730116</v>
      </c>
      <c r="F322" s="22">
        <f t="shared" si="31"/>
        <v>3.0321857032736131E-3</v>
      </c>
      <c r="G322" s="18">
        <f>$O$3*(D322-E321-F321)+(1-$O$3)*G310</f>
        <v>6.7364751375687232E-2</v>
      </c>
      <c r="H322" s="18">
        <f t="shared" si="32"/>
        <v>8.4904031210920756</v>
      </c>
      <c r="I322" s="17">
        <f t="shared" si="28"/>
        <v>4867.8280019199374</v>
      </c>
      <c r="J322" s="23">
        <f t="shared" si="29"/>
        <v>2.7199257703022246E-3</v>
      </c>
    </row>
    <row r="323" spans="1:10" x14ac:dyDescent="0.15">
      <c r="A323">
        <v>320</v>
      </c>
      <c r="B323" s="1">
        <v>43313</v>
      </c>
      <c r="C323" s="7">
        <v>4693</v>
      </c>
      <c r="D323" s="20">
        <f t="shared" si="27"/>
        <v>8.4538273157944168</v>
      </c>
      <c r="E323" s="22">
        <f t="shared" si="30"/>
        <v>8.4159450454619531</v>
      </c>
      <c r="F323" s="22">
        <f t="shared" si="31"/>
        <v>3.052066723527366E-3</v>
      </c>
      <c r="G323" s="18">
        <f>$O$3*(D323-E322-F322)+(1-$O$3)*G311</f>
        <v>3.5650549423263365E-2</v>
      </c>
      <c r="H323" s="18">
        <f t="shared" si="32"/>
        <v>8.4494143235471064</v>
      </c>
      <c r="I323" s="17">
        <f t="shared" si="28"/>
        <v>4672.3354571530172</v>
      </c>
      <c r="J323" s="23">
        <f t="shared" si="29"/>
        <v>5.2201116517551016E-4</v>
      </c>
    </row>
    <row r="324" spans="1:10" x14ac:dyDescent="0.15">
      <c r="A324">
        <v>321</v>
      </c>
      <c r="B324" s="1">
        <v>43344</v>
      </c>
      <c r="C324" s="7">
        <v>4413</v>
      </c>
      <c r="D324" s="20">
        <f t="shared" si="27"/>
        <v>8.3923100092695471</v>
      </c>
      <c r="E324" s="22">
        <f t="shared" si="30"/>
        <v>8.4158689343543234</v>
      </c>
      <c r="F324" s="22">
        <f t="shared" si="31"/>
        <v>3.0026362601629133E-3</v>
      </c>
      <c r="G324" s="18">
        <f>$O$3*(D324-E323-F323)+(1-$O$3)*G312</f>
        <v>-1.8010165653218467E-2</v>
      </c>
      <c r="H324" s="18">
        <f t="shared" si="32"/>
        <v>8.4032820946466664</v>
      </c>
      <c r="I324" s="17">
        <f t="shared" si="28"/>
        <v>4461.6864201163698</v>
      </c>
      <c r="J324" s="23">
        <f t="shared" si="29"/>
        <v>1.3073975300007237E-3</v>
      </c>
    </row>
    <row r="325" spans="1:10" x14ac:dyDescent="0.15">
      <c r="A325">
        <v>322</v>
      </c>
      <c r="B325" s="1">
        <v>43374</v>
      </c>
      <c r="C325" s="7">
        <v>4553</v>
      </c>
      <c r="D325" s="20">
        <f t="shared" ref="D325:D384" si="33">LN(C325)</f>
        <v>8.4235416353347823</v>
      </c>
      <c r="E325" s="22">
        <f t="shared" si="30"/>
        <v>8.4190309477803016</v>
      </c>
      <c r="F325" s="22">
        <f t="shared" si="31"/>
        <v>3.0051546870494849E-3</v>
      </c>
      <c r="G325" s="18">
        <f>$O$3*(D325-E324-F324)+(1-$O$3)*G313</f>
        <v>4.2279844603075947E-3</v>
      </c>
      <c r="H325" s="18">
        <f t="shared" si="32"/>
        <v>8.4229826198424185</v>
      </c>
      <c r="I325" s="17">
        <f t="shared" si="28"/>
        <v>4550.4555137331527</v>
      </c>
      <c r="J325" s="23">
        <f t="shared" si="29"/>
        <v>6.636347471933581E-5</v>
      </c>
    </row>
    <row r="326" spans="1:10" x14ac:dyDescent="0.15">
      <c r="A326">
        <v>323</v>
      </c>
      <c r="B326" s="1">
        <v>43405</v>
      </c>
      <c r="C326" s="7">
        <v>4924</v>
      </c>
      <c r="D326" s="20">
        <f t="shared" si="33"/>
        <v>8.5018764873043438</v>
      </c>
      <c r="E326" s="22">
        <f t="shared" si="30"/>
        <v>8.433282811726075</v>
      </c>
      <c r="F326" s="22">
        <f t="shared" si="31"/>
        <v>3.1828715816732064E-3</v>
      </c>
      <c r="G326" s="18">
        <f>$O$3*(D326-E325-F325)+(1-$O$3)*G314</f>
        <v>4.864427134307267E-2</v>
      </c>
      <c r="H326" s="18">
        <f t="shared" si="32"/>
        <v>8.4624286487034528</v>
      </c>
      <c r="I326" s="17">
        <f t="shared" ref="I326:I371" si="34">EXP(H326)</f>
        <v>4733.5401550875085</v>
      </c>
      <c r="J326" s="23">
        <f t="shared" ref="J326:J371" si="35">ABS(D326-H326)/D326</f>
        <v>4.6398978695817925E-3</v>
      </c>
    </row>
    <row r="327" spans="1:10" x14ac:dyDescent="0.15">
      <c r="A327">
        <v>324</v>
      </c>
      <c r="B327" s="1">
        <v>43435</v>
      </c>
      <c r="C327" s="7">
        <v>6126</v>
      </c>
      <c r="D327" s="20">
        <f t="shared" si="33"/>
        <v>8.7202972873927198</v>
      </c>
      <c r="E327" s="22">
        <f t="shared" si="30"/>
        <v>8.4272407856253402</v>
      </c>
      <c r="F327" s="22">
        <f t="shared" si="31"/>
        <v>3.0371027054957199E-3</v>
      </c>
      <c r="G327" s="18">
        <f>$O$3*(D327-E326-F326)+(1-$O$3)*G315</f>
        <v>0.30941961818313229</v>
      </c>
      <c r="H327" s="18">
        <f t="shared" si="32"/>
        <v>8.7526536208333674</v>
      </c>
      <c r="I327" s="17">
        <f t="shared" si="34"/>
        <v>6327.4565201895311</v>
      </c>
      <c r="J327" s="23">
        <f t="shared" si="35"/>
        <v>3.7104621980521726E-3</v>
      </c>
    </row>
    <row r="328" spans="1:10" x14ac:dyDescent="0.15">
      <c r="A328">
        <v>325</v>
      </c>
      <c r="B328" s="1">
        <v>43466</v>
      </c>
      <c r="C328" s="7">
        <v>3932</v>
      </c>
      <c r="D328" s="20">
        <f t="shared" si="33"/>
        <v>8.2769034812670572</v>
      </c>
      <c r="E328" s="22">
        <f t="shared" si="30"/>
        <v>8.4301659165279297</v>
      </c>
      <c r="F328" s="22">
        <f t="shared" si="31"/>
        <v>3.0353333629582597E-3</v>
      </c>
      <c r="G328" s="18">
        <f>$O$3*(D328-E327-F327)+(1-$O$3)*G316</f>
        <v>-0.15306381976297428</v>
      </c>
      <c r="H328" s="18">
        <f t="shared" si="32"/>
        <v>8.2772962224242548</v>
      </c>
      <c r="I328" s="17">
        <f t="shared" si="34"/>
        <v>3933.5445615166864</v>
      </c>
      <c r="J328" s="23">
        <f t="shared" si="35"/>
        <v>4.7450252148819349E-5</v>
      </c>
    </row>
    <row r="329" spans="1:10" x14ac:dyDescent="0.15">
      <c r="A329">
        <v>326</v>
      </c>
      <c r="B329" s="1">
        <v>43497</v>
      </c>
      <c r="C329" s="7">
        <v>3915</v>
      </c>
      <c r="D329" s="20">
        <f t="shared" si="33"/>
        <v>8.2725706084249033</v>
      </c>
      <c r="E329" s="22">
        <f t="shared" si="30"/>
        <v>8.4288294630258775</v>
      </c>
      <c r="F329" s="22">
        <f t="shared" si="31"/>
        <v>2.9662517882742016E-3</v>
      </c>
      <c r="G329" s="18">
        <f>$O$3*(D329-E328-F328)+(1-$O$3)*G317</f>
        <v>-0.14850418242141525</v>
      </c>
      <c r="H329" s="18">
        <f t="shared" si="32"/>
        <v>8.2879046531379963</v>
      </c>
      <c r="I329" s="17">
        <f t="shared" si="34"/>
        <v>3975.4954194174584</v>
      </c>
      <c r="J329" s="23">
        <f t="shared" si="35"/>
        <v>1.8536009469023516E-3</v>
      </c>
    </row>
    <row r="330" spans="1:10" x14ac:dyDescent="0.15">
      <c r="A330">
        <v>327</v>
      </c>
      <c r="B330" s="1">
        <v>43525</v>
      </c>
      <c r="C330" s="7">
        <v>4445</v>
      </c>
      <c r="D330" s="20">
        <f t="shared" si="33"/>
        <v>8.3995351479480043</v>
      </c>
      <c r="E330" s="22">
        <f t="shared" si="30"/>
        <v>8.4326743263064436</v>
      </c>
      <c r="F330" s="22">
        <f t="shared" si="31"/>
        <v>2.9801353254403922E-3</v>
      </c>
      <c r="G330" s="18">
        <f>$O$3*(D330-E329-F329)+(1-$O$3)*G318</f>
        <v>-3.4697658747875323E-2</v>
      </c>
      <c r="H330" s="18">
        <f t="shared" si="32"/>
        <v>8.3964534176797549</v>
      </c>
      <c r="I330" s="17">
        <f t="shared" si="34"/>
        <v>4431.3227945111357</v>
      </c>
      <c r="J330" s="23">
        <f t="shared" si="35"/>
        <v>3.6689295466573282E-4</v>
      </c>
    </row>
    <row r="331" spans="1:10" x14ac:dyDescent="0.15">
      <c r="A331">
        <v>328</v>
      </c>
      <c r="B331" s="1">
        <v>43556</v>
      </c>
      <c r="C331" s="7">
        <v>4358</v>
      </c>
      <c r="D331" s="20">
        <f t="shared" si="33"/>
        <v>8.3797685155045656</v>
      </c>
      <c r="E331" s="22">
        <f t="shared" si="30"/>
        <v>8.4350336698906503</v>
      </c>
      <c r="F331" s="22">
        <f t="shared" si="31"/>
        <v>2.9703257733374481E-3</v>
      </c>
      <c r="G331" s="18">
        <f>$O$3*(D331-E330-F330)+(1-$O$3)*G319</f>
        <v>-5.416399447283169E-2</v>
      </c>
      <c r="H331" s="18">
        <f t="shared" si="32"/>
        <v>8.381945942861277</v>
      </c>
      <c r="I331" s="17">
        <f t="shared" si="34"/>
        <v>4367.4995669757845</v>
      </c>
      <c r="J331" s="23">
        <f t="shared" si="35"/>
        <v>2.5984337785497165E-4</v>
      </c>
    </row>
    <row r="332" spans="1:10" x14ac:dyDescent="0.15">
      <c r="A332">
        <v>329</v>
      </c>
      <c r="B332" s="1">
        <v>43586</v>
      </c>
      <c r="C332" s="7">
        <v>4863</v>
      </c>
      <c r="D332" s="20">
        <f t="shared" si="33"/>
        <v>8.4894108104037862</v>
      </c>
      <c r="E332" s="22">
        <f t="shared" si="30"/>
        <v>8.4399645238314775</v>
      </c>
      <c r="F332" s="22">
        <f t="shared" si="31"/>
        <v>3.0013054110015376E-3</v>
      </c>
      <c r="G332" s="18">
        <f>$O$3*(D332-E331-F331)+(1-$O$3)*G320</f>
        <v>4.5968703216324708E-2</v>
      </c>
      <c r="H332" s="18">
        <f t="shared" si="32"/>
        <v>8.4825342568320252</v>
      </c>
      <c r="I332" s="17">
        <f t="shared" si="34"/>
        <v>4829.6740351952913</v>
      </c>
      <c r="J332" s="23">
        <f t="shared" si="35"/>
        <v>8.1001540923590978E-4</v>
      </c>
    </row>
    <row r="333" spans="1:10" x14ac:dyDescent="0.15">
      <c r="A333">
        <v>330</v>
      </c>
      <c r="B333" s="1">
        <v>43617</v>
      </c>
      <c r="C333" s="7">
        <v>4770</v>
      </c>
      <c r="D333" s="20">
        <f t="shared" si="33"/>
        <v>8.4701015838823874</v>
      </c>
      <c r="E333" s="22">
        <f t="shared" si="30"/>
        <v>8.4402903153177125</v>
      </c>
      <c r="F333" s="22">
        <f t="shared" si="31"/>
        <v>2.9590277975864647E-3</v>
      </c>
      <c r="G333" s="18">
        <f>$O$3*(D333-E332-F332)+(1-$O$3)*G321</f>
        <v>3.4557093107140412E-2</v>
      </c>
      <c r="H333" s="18">
        <f t="shared" si="32"/>
        <v>8.4794859503713411</v>
      </c>
      <c r="I333" s="17">
        <f t="shared" si="34"/>
        <v>4814.9741249293638</v>
      </c>
      <c r="J333" s="23">
        <f t="shared" si="35"/>
        <v>1.1079402526660413E-3</v>
      </c>
    </row>
    <row r="334" spans="1:10" x14ac:dyDescent="0.15">
      <c r="A334">
        <v>331</v>
      </c>
      <c r="B334" s="1">
        <v>43647</v>
      </c>
      <c r="C334" s="7">
        <v>4994</v>
      </c>
      <c r="D334" s="20">
        <f t="shared" si="33"/>
        <v>8.5159924708397181</v>
      </c>
      <c r="E334" s="22">
        <f t="shared" si="30"/>
        <v>8.4447827360012866</v>
      </c>
      <c r="F334" s="22">
        <f t="shared" si="31"/>
        <v>2.9832579804485722E-3</v>
      </c>
      <c r="G334" s="18">
        <f>$O$3*(D334-E333-F333)+(1-$O$3)*G322</f>
        <v>6.848980371633856E-2</v>
      </c>
      <c r="H334" s="18">
        <f t="shared" si="32"/>
        <v>8.510614094490986</v>
      </c>
      <c r="I334" s="17">
        <f t="shared" si="34"/>
        <v>4967.2124897435751</v>
      </c>
      <c r="J334" s="23">
        <f t="shared" si="35"/>
        <v>6.3156189570958224E-4</v>
      </c>
    </row>
    <row r="335" spans="1:10" x14ac:dyDescent="0.15">
      <c r="A335">
        <v>332</v>
      </c>
      <c r="B335" s="1">
        <v>43678</v>
      </c>
      <c r="C335" s="7">
        <v>5020</v>
      </c>
      <c r="D335" s="20">
        <f t="shared" si="33"/>
        <v>8.5211852126857757</v>
      </c>
      <c r="E335" s="22">
        <f t="shared" si="30"/>
        <v>8.458533966513448</v>
      </c>
      <c r="F335" s="22">
        <f t="shared" si="31"/>
        <v>3.1534100307689938E-3</v>
      </c>
      <c r="G335" s="18">
        <f>$O$3*(D335-E334-F334)+(1-$O$3)*G323</f>
        <v>4.3551024775391189E-2</v>
      </c>
      <c r="H335" s="18">
        <f t="shared" si="32"/>
        <v>8.4834165434049975</v>
      </c>
      <c r="I335" s="17">
        <f t="shared" si="34"/>
        <v>4833.9370720819397</v>
      </c>
      <c r="J335" s="23">
        <f t="shared" si="35"/>
        <v>4.4323258253500539E-3</v>
      </c>
    </row>
    <row r="336" spans="1:10" x14ac:dyDescent="0.15">
      <c r="A336">
        <v>333</v>
      </c>
      <c r="B336" s="1">
        <v>43709</v>
      </c>
      <c r="C336" s="7">
        <v>4457</v>
      </c>
      <c r="D336" s="20">
        <f t="shared" si="33"/>
        <v>8.4022311729465553</v>
      </c>
      <c r="E336" s="22">
        <f t="shared" si="30"/>
        <v>8.4498709740436073</v>
      </c>
      <c r="F336" s="22">
        <f t="shared" si="31"/>
        <v>2.9666910261496281E-3</v>
      </c>
      <c r="G336" s="18">
        <f>$O$3*(D336-E335-F335)+(1-$O$3)*G324</f>
        <v>-2.6679875427454147E-2</v>
      </c>
      <c r="H336" s="18">
        <f t="shared" si="32"/>
        <v>8.4436772108909999</v>
      </c>
      <c r="I336" s="17">
        <f t="shared" si="34"/>
        <v>4645.6064891326587</v>
      </c>
      <c r="J336" s="23">
        <f t="shared" si="35"/>
        <v>4.9327419219185771E-3</v>
      </c>
    </row>
    <row r="337" spans="1:10" x14ac:dyDescent="0.15">
      <c r="A337">
        <v>334</v>
      </c>
      <c r="B337" s="1">
        <v>43739</v>
      </c>
      <c r="C337" s="7">
        <v>4683</v>
      </c>
      <c r="D337" s="20">
        <f t="shared" si="33"/>
        <v>8.4516942091835414</v>
      </c>
      <c r="E337" s="22">
        <f t="shared" ref="E337:E371" si="36">$O$4*(D337-G325)+(1-$O$4)*(E336+F336)</f>
        <v>8.4513062496609397</v>
      </c>
      <c r="F337" s="22">
        <f t="shared" ref="F337:F371" si="37">$O$2*(E337-E336)+(1-$O$2)*F336</f>
        <v>2.9424920907478959E-3</v>
      </c>
      <c r="G337" s="18">
        <f>$O$3*(D337-E336-F336)+(1-$O$3)*G325</f>
        <v>3.1043829972099862E-3</v>
      </c>
      <c r="H337" s="18">
        <f t="shared" ref="H337:H371" si="38">E336+1*F336+G325</f>
        <v>8.4570656495300636</v>
      </c>
      <c r="I337" s="17">
        <f t="shared" si="34"/>
        <v>4708.2221340939413</v>
      </c>
      <c r="J337" s="23">
        <f t="shared" si="35"/>
        <v>6.3554598800860381E-4</v>
      </c>
    </row>
    <row r="338" spans="1:10" x14ac:dyDescent="0.15">
      <c r="A338">
        <v>335</v>
      </c>
      <c r="B338" s="1">
        <v>43770</v>
      </c>
      <c r="C338" s="7">
        <v>5060</v>
      </c>
      <c r="D338" s="20">
        <f t="shared" si="33"/>
        <v>8.5291217622815108</v>
      </c>
      <c r="E338" s="22">
        <f t="shared" si="36"/>
        <v>8.4617266448963413</v>
      </c>
      <c r="F338" s="22">
        <f t="shared" si="37"/>
        <v>3.0606555192311188E-3</v>
      </c>
      <c r="G338" s="18">
        <f>$O$3*(D338-E337-F337)+(1-$O$3)*G326</f>
        <v>5.413081853716542E-2</v>
      </c>
      <c r="H338" s="18">
        <f t="shared" si="38"/>
        <v>8.5028930130947593</v>
      </c>
      <c r="I338" s="17">
        <f t="shared" si="34"/>
        <v>4929.0079178996211</v>
      </c>
      <c r="J338" s="23">
        <f t="shared" si="35"/>
        <v>3.0751992898897652E-3</v>
      </c>
    </row>
    <row r="339" spans="1:10" x14ac:dyDescent="0.15">
      <c r="A339">
        <v>336</v>
      </c>
      <c r="B339" s="1">
        <v>43800</v>
      </c>
      <c r="C339" s="7">
        <v>6325</v>
      </c>
      <c r="D339" s="20">
        <f t="shared" si="33"/>
        <v>8.7522653135957214</v>
      </c>
      <c r="E339" s="22">
        <f t="shared" si="36"/>
        <v>8.4585316762574276</v>
      </c>
      <c r="F339" s="22">
        <f t="shared" si="37"/>
        <v>2.9618061514966173E-3</v>
      </c>
      <c r="G339" s="18">
        <f>$O$3*(D339-E338-F338)+(1-$O$3)*G327</f>
        <v>0.30482985865987522</v>
      </c>
      <c r="H339" s="18">
        <f t="shared" si="38"/>
        <v>8.7742069185987042</v>
      </c>
      <c r="I339" s="17">
        <f t="shared" si="34"/>
        <v>6465.3143837378739</v>
      </c>
      <c r="J339" s="23">
        <f t="shared" si="35"/>
        <v>2.5069629652221398E-3</v>
      </c>
    </row>
    <row r="340" spans="1:10" x14ac:dyDescent="0.15">
      <c r="A340">
        <v>337</v>
      </c>
      <c r="B340" s="1">
        <v>43831</v>
      </c>
      <c r="C340" s="7">
        <v>4178</v>
      </c>
      <c r="D340" s="20">
        <f t="shared" si="33"/>
        <v>8.3375879421165102</v>
      </c>
      <c r="E340" s="22">
        <f t="shared" si="36"/>
        <v>8.4698066043269051</v>
      </c>
      <c r="F340" s="22">
        <f t="shared" si="37"/>
        <v>3.093167439310293E-3</v>
      </c>
      <c r="G340" s="18">
        <f>$O$3*(D340-E339-F339)+(1-$O$3)*G328</f>
        <v>-0.14696447147630159</v>
      </c>
      <c r="H340" s="18">
        <f t="shared" si="38"/>
        <v>8.3084296626459508</v>
      </c>
      <c r="I340" s="17">
        <f t="shared" si="34"/>
        <v>4057.9356498020798</v>
      </c>
      <c r="J340" s="23">
        <f t="shared" si="35"/>
        <v>3.4972080262289265E-3</v>
      </c>
    </row>
    <row r="341" spans="1:10" x14ac:dyDescent="0.15">
      <c r="A341">
        <v>338</v>
      </c>
      <c r="B341" s="1">
        <v>43862</v>
      </c>
      <c r="C341" s="7">
        <v>4301</v>
      </c>
      <c r="D341" s="20">
        <f t="shared" si="33"/>
        <v>8.3666028327837356</v>
      </c>
      <c r="E341" s="22">
        <f t="shared" si="36"/>
        <v>8.4849331964709904</v>
      </c>
      <c r="F341" s="22">
        <f t="shared" si="37"/>
        <v>3.2833157592343765E-3</v>
      </c>
      <c r="G341" s="18">
        <f>$O$3*(D341-E340-F340)+(1-$O$3)*G329</f>
        <v>-0.13967524317572447</v>
      </c>
      <c r="H341" s="18">
        <f t="shared" si="38"/>
        <v>8.3243955893447996</v>
      </c>
      <c r="I341" s="17">
        <f t="shared" si="34"/>
        <v>4123.2443223568489</v>
      </c>
      <c r="J341" s="23">
        <f t="shared" si="35"/>
        <v>5.0447289398692311E-3</v>
      </c>
    </row>
    <row r="342" spans="1:10" x14ac:dyDescent="0.15">
      <c r="A342">
        <v>339</v>
      </c>
      <c r="B342" s="1">
        <v>43891</v>
      </c>
      <c r="C342" s="7">
        <v>5223</v>
      </c>
      <c r="D342" s="20">
        <f t="shared" si="33"/>
        <v>8.560827228436299</v>
      </c>
      <c r="E342" s="22">
        <f t="shared" si="36"/>
        <v>8.5188104848517323</v>
      </c>
      <c r="F342" s="22">
        <f t="shared" si="37"/>
        <v>3.7667519078375803E-3</v>
      </c>
      <c r="G342" s="18">
        <f>$O$3*(D342-E341-F341)+(1-$O$3)*G330</f>
        <v>-1.2250821526844044E-2</v>
      </c>
      <c r="H342" s="18">
        <f t="shared" si="38"/>
        <v>8.4535188534823487</v>
      </c>
      <c r="I342" s="17">
        <f t="shared" si="34"/>
        <v>4691.5526096136291</v>
      </c>
      <c r="J342" s="23">
        <f t="shared" si="35"/>
        <v>1.2534813761631187E-2</v>
      </c>
    </row>
    <row r="343" spans="1:10" x14ac:dyDescent="0.15">
      <c r="A343">
        <v>340</v>
      </c>
      <c r="B343" s="1">
        <v>43922</v>
      </c>
      <c r="C343" s="7">
        <v>4888</v>
      </c>
      <c r="D343" s="20">
        <f t="shared" si="33"/>
        <v>8.4945385008514318</v>
      </c>
      <c r="E343" s="22">
        <f t="shared" si="36"/>
        <v>8.5300256343855807</v>
      </c>
      <c r="F343" s="22">
        <f t="shared" si="37"/>
        <v>3.884449099573071E-3</v>
      </c>
      <c r="G343" s="18">
        <f>$O$3*(D343-E342-F342)+(1-$O$3)*G331</f>
        <v>-4.8699095515870573E-2</v>
      </c>
      <c r="H343" s="18">
        <f t="shared" si="38"/>
        <v>8.4684132422867382</v>
      </c>
      <c r="I343" s="17">
        <f t="shared" si="34"/>
        <v>4761.9534052005074</v>
      </c>
      <c r="J343" s="23">
        <f t="shared" si="35"/>
        <v>3.0755359531391847E-3</v>
      </c>
    </row>
    <row r="344" spans="1:10" x14ac:dyDescent="0.15">
      <c r="A344">
        <v>341</v>
      </c>
      <c r="B344" s="1">
        <v>43952</v>
      </c>
      <c r="C344" s="7">
        <v>5893</v>
      </c>
      <c r="D344" s="20">
        <f t="shared" si="33"/>
        <v>8.6815204848379128</v>
      </c>
      <c r="E344" s="22">
        <f t="shared" si="36"/>
        <v>8.5628884678034716</v>
      </c>
      <c r="F344" s="22">
        <f t="shared" si="37"/>
        <v>4.3423562396789159E-3</v>
      </c>
      <c r="G344" s="18">
        <f>$O$3*(D344-E343-F343)+(1-$O$3)*G332</f>
        <v>6.7230181212956763E-2</v>
      </c>
      <c r="H344" s="18">
        <f t="shared" si="38"/>
        <v>8.5798787867014781</v>
      </c>
      <c r="I344" s="17">
        <f t="shared" si="34"/>
        <v>5323.4602120265708</v>
      </c>
      <c r="J344" s="23">
        <f t="shared" si="35"/>
        <v>1.1707822185520356E-2</v>
      </c>
    </row>
    <row r="345" spans="1:10" x14ac:dyDescent="0.15">
      <c r="A345">
        <v>342</v>
      </c>
      <c r="B345" s="1">
        <v>43983</v>
      </c>
      <c r="C345" s="7">
        <v>5719</v>
      </c>
      <c r="D345" s="20">
        <f t="shared" si="33"/>
        <v>8.6515492439153157</v>
      </c>
      <c r="E345" s="22">
        <f t="shared" si="36"/>
        <v>8.5814179428893027</v>
      </c>
      <c r="F345" s="22">
        <f t="shared" si="37"/>
        <v>4.5665365440679638E-3</v>
      </c>
      <c r="G345" s="18">
        <f>$O$3*(D345-E344-F344)+(1-$O$3)*G333</f>
        <v>4.4966200525609873E-2</v>
      </c>
      <c r="H345" s="18">
        <f t="shared" si="38"/>
        <v>8.6017879171502916</v>
      </c>
      <c r="I345" s="17">
        <f t="shared" si="34"/>
        <v>5441.3796354283704</v>
      </c>
      <c r="J345" s="23">
        <f t="shared" si="35"/>
        <v>5.7517243862446393E-3</v>
      </c>
    </row>
    <row r="346" spans="1:10" x14ac:dyDescent="0.15">
      <c r="A346">
        <v>343</v>
      </c>
      <c r="B346" s="1">
        <v>44013</v>
      </c>
      <c r="C346" s="7">
        <v>6056</v>
      </c>
      <c r="D346" s="20">
        <f t="shared" si="33"/>
        <v>8.7088047951172847</v>
      </c>
      <c r="E346" s="22">
        <f t="shared" si="36"/>
        <v>8.6014742880933373</v>
      </c>
      <c r="F346" s="22">
        <f t="shared" si="37"/>
        <v>4.8113015353234805E-3</v>
      </c>
      <c r="G346" s="18">
        <f>$O$3*(D346-E345-F345)+(1-$O$3)*G334</f>
        <v>7.9854696333478803E-2</v>
      </c>
      <c r="H346" s="18">
        <f t="shared" si="38"/>
        <v>8.6544742831497103</v>
      </c>
      <c r="I346" s="17">
        <f t="shared" si="34"/>
        <v>5735.7527887191109</v>
      </c>
      <c r="J346" s="23">
        <f t="shared" si="35"/>
        <v>6.2385727141381674E-3</v>
      </c>
    </row>
    <row r="347" spans="1:10" x14ac:dyDescent="0.15">
      <c r="A347">
        <v>344</v>
      </c>
      <c r="B347" s="1">
        <v>44044</v>
      </c>
      <c r="C347" s="7">
        <v>5773</v>
      </c>
      <c r="D347" s="20">
        <f t="shared" si="33"/>
        <v>8.6609471550609332</v>
      </c>
      <c r="E347" s="22">
        <f t="shared" si="36"/>
        <v>8.6094532415180183</v>
      </c>
      <c r="F347" s="22">
        <f t="shared" si="37"/>
        <v>4.8613557551023838E-3</v>
      </c>
      <c r="G347" s="18">
        <f>$O$3*(D347-E346-F346)+(1-$O$3)*G335</f>
        <v>4.5875135057274488E-2</v>
      </c>
      <c r="H347" s="18">
        <f t="shared" si="38"/>
        <v>8.6498366144040517</v>
      </c>
      <c r="I347" s="17">
        <f t="shared" si="34"/>
        <v>5709.2138542380735</v>
      </c>
      <c r="J347" s="23">
        <f t="shared" si="35"/>
        <v>1.282832057275527E-3</v>
      </c>
    </row>
    <row r="348" spans="1:10" x14ac:dyDescent="0.15">
      <c r="A348">
        <v>345</v>
      </c>
      <c r="B348" s="1">
        <v>44075</v>
      </c>
      <c r="C348" s="7">
        <v>5539</v>
      </c>
      <c r="D348" s="20">
        <f t="shared" si="33"/>
        <v>8.6195692580331045</v>
      </c>
      <c r="E348" s="22">
        <f t="shared" si="36"/>
        <v>8.6234192391635442</v>
      </c>
      <c r="F348" s="22">
        <f t="shared" si="37"/>
        <v>5.0052243878023926E-3</v>
      </c>
      <c r="G348" s="18">
        <f>$O$3*(D348-E347-F347)+(1-$O$3)*G336</f>
        <v>-1.9999787914842252E-2</v>
      </c>
      <c r="H348" s="18">
        <f t="shared" si="38"/>
        <v>8.5876347218456655</v>
      </c>
      <c r="I348" s="17">
        <f t="shared" si="34"/>
        <v>5364.9091540485088</v>
      </c>
      <c r="J348" s="23">
        <f t="shared" si="35"/>
        <v>3.7048877074312351E-3</v>
      </c>
    </row>
    <row r="349" spans="1:10" x14ac:dyDescent="0.15">
      <c r="A349">
        <v>346</v>
      </c>
      <c r="B349" s="1">
        <v>44105</v>
      </c>
      <c r="C349" s="7">
        <v>5719</v>
      </c>
      <c r="D349" s="20">
        <f t="shared" si="33"/>
        <v>8.6515492439153157</v>
      </c>
      <c r="E349" s="22">
        <f t="shared" si="36"/>
        <v>8.634132345058017</v>
      </c>
      <c r="F349" s="22">
        <f t="shared" si="37"/>
        <v>5.0954185017347657E-3</v>
      </c>
      <c r="G349" s="18">
        <f>$O$3*(D349-E348-F348)+(1-$O$3)*G337</f>
        <v>7.2922630297317468E-3</v>
      </c>
      <c r="H349" s="18">
        <f t="shared" si="38"/>
        <v>8.6315288465485569</v>
      </c>
      <c r="I349" s="17">
        <f t="shared" si="34"/>
        <v>5605.6418711420383</v>
      </c>
      <c r="J349" s="23">
        <f t="shared" si="35"/>
        <v>2.3140823455220136E-3</v>
      </c>
    </row>
    <row r="350" spans="1:10" x14ac:dyDescent="0.15">
      <c r="A350">
        <v>347</v>
      </c>
      <c r="B350" s="1">
        <v>44136</v>
      </c>
      <c r="C350" s="7">
        <v>5759</v>
      </c>
      <c r="D350" s="20">
        <f t="shared" si="33"/>
        <v>8.658519127506672</v>
      </c>
      <c r="E350" s="22">
        <f t="shared" si="36"/>
        <v>8.6292949198246784</v>
      </c>
      <c r="F350" s="22">
        <f t="shared" si="37"/>
        <v>4.9384628889620214E-3</v>
      </c>
      <c r="G350" s="18">
        <f>$O$3*(D350-E349-F349)+(1-$O$3)*G338</f>
        <v>4.6843078261605851E-2</v>
      </c>
      <c r="H350" s="18">
        <f t="shared" si="38"/>
        <v>8.6933585820969181</v>
      </c>
      <c r="I350" s="17">
        <f t="shared" si="34"/>
        <v>5963.1764655138995</v>
      </c>
      <c r="J350" s="23">
        <f t="shared" si="35"/>
        <v>4.0237197697660602E-3</v>
      </c>
    </row>
    <row r="351" spans="1:10" x14ac:dyDescent="0.15">
      <c r="A351">
        <v>348</v>
      </c>
      <c r="B351" s="1">
        <v>44166</v>
      </c>
      <c r="C351" s="7">
        <v>7297</v>
      </c>
      <c r="D351" s="20">
        <f t="shared" si="33"/>
        <v>8.8952185837656206</v>
      </c>
      <c r="E351" s="22">
        <f t="shared" si="36"/>
        <v>8.6217331258135523</v>
      </c>
      <c r="F351" s="22">
        <f t="shared" si="37"/>
        <v>4.7409378363285834E-3</v>
      </c>
      <c r="G351" s="18">
        <f>$O$3*(D351-E350-F350)+(1-$O$3)*G339</f>
        <v>0.29565840402962268</v>
      </c>
      <c r="H351" s="18">
        <f t="shared" si="38"/>
        <v>8.9390632413735158</v>
      </c>
      <c r="I351" s="17">
        <f t="shared" si="34"/>
        <v>7624.0518131810404</v>
      </c>
      <c r="J351" s="23">
        <f t="shared" si="35"/>
        <v>4.9290140759345397E-3</v>
      </c>
    </row>
    <row r="352" spans="1:10" x14ac:dyDescent="0.15">
      <c r="A352">
        <v>349</v>
      </c>
      <c r="B352" s="1">
        <v>44197</v>
      </c>
      <c r="C352" s="7">
        <v>5052</v>
      </c>
      <c r="D352" s="20">
        <f t="shared" si="33"/>
        <v>8.527539483470381</v>
      </c>
      <c r="E352" s="22">
        <f t="shared" si="36"/>
        <v>8.6401675445173254</v>
      </c>
      <c r="F352" s="22">
        <f t="shared" si="37"/>
        <v>4.9573178316115497E-3</v>
      </c>
      <c r="G352" s="18">
        <f>$O$3*(D352-E351-F351)+(1-$O$3)*G340</f>
        <v>-0.13691754688028751</v>
      </c>
      <c r="H352" s="18">
        <f t="shared" si="38"/>
        <v>8.4795095921735797</v>
      </c>
      <c r="I352" s="17">
        <f t="shared" si="34"/>
        <v>4815.0879609410486</v>
      </c>
      <c r="J352" s="23">
        <f t="shared" si="35"/>
        <v>5.6323270493090737E-3</v>
      </c>
    </row>
    <row r="353" spans="1:11" x14ac:dyDescent="0.15">
      <c r="A353">
        <v>350</v>
      </c>
      <c r="B353" s="1">
        <v>44228</v>
      </c>
      <c r="C353" s="7">
        <v>4916</v>
      </c>
      <c r="D353" s="20">
        <f t="shared" si="33"/>
        <v>8.5002504706859252</v>
      </c>
      <c r="E353" s="22">
        <f t="shared" si="36"/>
        <v>8.6436425679190414</v>
      </c>
      <c r="F353" s="22">
        <f t="shared" si="37"/>
        <v>4.933895090173228E-3</v>
      </c>
      <c r="G353" s="18">
        <f>$O$3*(D353-E352-F352)+(1-$O$3)*G341</f>
        <v>-0.14076280451315215</v>
      </c>
      <c r="H353" s="18">
        <f t="shared" si="38"/>
        <v>8.505449619173211</v>
      </c>
      <c r="I353" s="17">
        <f t="shared" si="34"/>
        <v>4941.6255718159473</v>
      </c>
      <c r="J353" s="23">
        <f t="shared" si="35"/>
        <v>6.1164650444308732E-4</v>
      </c>
    </row>
    <row r="354" spans="1:11" x14ac:dyDescent="0.15">
      <c r="A354">
        <v>351</v>
      </c>
      <c r="B354" s="1">
        <v>44256</v>
      </c>
      <c r="C354" s="7">
        <v>5659</v>
      </c>
      <c r="D354" s="20">
        <f t="shared" si="33"/>
        <v>8.6410024771425231</v>
      </c>
      <c r="E354" s="22">
        <f t="shared" si="36"/>
        <v>8.6499098443245455</v>
      </c>
      <c r="F354" s="22">
        <f t="shared" si="37"/>
        <v>4.9549647543086356E-3</v>
      </c>
      <c r="G354" s="18">
        <f>$O$3*(D354-E353-F353)+(1-$O$3)*G342</f>
        <v>-1.1272517933876488E-2</v>
      </c>
      <c r="H354" s="18">
        <f t="shared" si="38"/>
        <v>8.6363256414823706</v>
      </c>
      <c r="I354" s="17">
        <f t="shared" si="34"/>
        <v>5632.5955796946091</v>
      </c>
      <c r="J354" s="23">
        <f t="shared" si="35"/>
        <v>5.4123762520886447E-4</v>
      </c>
    </row>
    <row r="355" spans="1:11" x14ac:dyDescent="0.15">
      <c r="A355">
        <v>352</v>
      </c>
      <c r="B355" s="1">
        <v>44287</v>
      </c>
      <c r="C355" s="7">
        <v>5647</v>
      </c>
      <c r="D355" s="20">
        <f t="shared" si="33"/>
        <v>8.6388797096728371</v>
      </c>
      <c r="E355" s="22">
        <f t="shared" si="36"/>
        <v>8.6641916775712193</v>
      </c>
      <c r="F355" s="22">
        <f t="shared" si="37"/>
        <v>5.102344940538777E-3</v>
      </c>
      <c r="G355" s="18">
        <f>$O$3*(D355-E354-F354)+(1-$O$3)*G343</f>
        <v>-4.1855960058433402E-2</v>
      </c>
      <c r="H355" s="18">
        <f t="shared" si="38"/>
        <v>8.6061657135629837</v>
      </c>
      <c r="I355" s="17">
        <f t="shared" si="34"/>
        <v>5465.2531061455647</v>
      </c>
      <c r="J355" s="23">
        <f t="shared" si="35"/>
        <v>3.786833155371299E-3</v>
      </c>
    </row>
    <row r="356" spans="1:11" x14ac:dyDescent="0.15">
      <c r="A356">
        <v>353</v>
      </c>
      <c r="B356" s="1">
        <v>44317</v>
      </c>
      <c r="C356" s="7">
        <v>6030</v>
      </c>
      <c r="D356" s="20">
        <f t="shared" si="33"/>
        <v>8.7045022897212316</v>
      </c>
      <c r="E356" s="22">
        <f t="shared" si="36"/>
        <v>8.6601644689169781</v>
      </c>
      <c r="F356" s="22">
        <f t="shared" si="37"/>
        <v>4.9580826610718656E-3</v>
      </c>
      <c r="G356" s="18">
        <f>$O$3*(D356-E355-F355)+(1-$O$3)*G344</f>
        <v>6.0531815950687962E-2</v>
      </c>
      <c r="H356" s="18">
        <f t="shared" si="38"/>
        <v>8.7365242037247146</v>
      </c>
      <c r="I356" s="17">
        <f t="shared" si="34"/>
        <v>6226.2169968358448</v>
      </c>
      <c r="J356" s="23">
        <f t="shared" si="35"/>
        <v>3.6787759871459006E-3</v>
      </c>
    </row>
    <row r="357" spans="1:11" x14ac:dyDescent="0.15">
      <c r="A357">
        <v>354</v>
      </c>
      <c r="B357" s="1">
        <v>44348</v>
      </c>
      <c r="C357" s="7">
        <v>5962</v>
      </c>
      <c r="D357" s="20">
        <f t="shared" si="33"/>
        <v>8.6931612742380171</v>
      </c>
      <c r="E357" s="22">
        <f t="shared" si="36"/>
        <v>8.6602964716509714</v>
      </c>
      <c r="F357" s="22">
        <f t="shared" si="37"/>
        <v>4.8818224930426268E-3</v>
      </c>
      <c r="G357" s="18">
        <f>$O$3*(D357-E356-F356)+(1-$O$3)*G345</f>
        <v>4.1425299450779947E-2</v>
      </c>
      <c r="H357" s="18">
        <f t="shared" si="38"/>
        <v>8.7100887521036583</v>
      </c>
      <c r="I357" s="17">
        <f t="shared" si="34"/>
        <v>6063.7806374424854</v>
      </c>
      <c r="J357" s="23">
        <f t="shared" si="35"/>
        <v>1.9472177418133705E-3</v>
      </c>
    </row>
    <row r="358" spans="1:11" x14ac:dyDescent="0.15">
      <c r="A358">
        <v>355</v>
      </c>
      <c r="B358" s="1">
        <v>44378</v>
      </c>
      <c r="C358" s="7">
        <v>6129</v>
      </c>
      <c r="D358" s="20">
        <f t="shared" si="33"/>
        <v>8.7207868834857312</v>
      </c>
      <c r="E358" s="22">
        <f t="shared" si="36"/>
        <v>8.6582656488467347</v>
      </c>
      <c r="F358" s="22">
        <f t="shared" si="37"/>
        <v>4.7725910878727252E-3</v>
      </c>
      <c r="G358" s="18">
        <f>$O$3*(D358-E357-F357)+(1-$O$3)*G346</f>
        <v>7.478287955197091E-2</v>
      </c>
      <c r="H358" s="18">
        <f t="shared" si="38"/>
        <v>8.7450329904774922</v>
      </c>
      <c r="I358" s="17">
        <f t="shared" si="34"/>
        <v>6279.4205775075297</v>
      </c>
      <c r="J358" s="23">
        <f t="shared" si="35"/>
        <v>2.7802659686220581E-3</v>
      </c>
    </row>
    <row r="359" spans="1:11" x14ac:dyDescent="0.15">
      <c r="A359">
        <v>356</v>
      </c>
      <c r="B359" s="1">
        <v>44409</v>
      </c>
      <c r="C359" s="7">
        <v>5677</v>
      </c>
      <c r="D359" s="20">
        <f t="shared" si="33"/>
        <v>8.6441782031707266</v>
      </c>
      <c r="E359" s="22">
        <f t="shared" si="36"/>
        <v>8.6445820283370036</v>
      </c>
      <c r="F359" s="22">
        <f t="shared" si="37"/>
        <v>4.4809519482639348E-3</v>
      </c>
      <c r="G359" s="18">
        <f>$O$3*(D359-E358-F358)+(1-$O$3)*G347</f>
        <v>3.2333788774017942E-2</v>
      </c>
      <c r="H359" s="18">
        <f t="shared" si="38"/>
        <v>8.7089133749918819</v>
      </c>
      <c r="I359" s="17">
        <f t="shared" si="34"/>
        <v>6056.6575954207283</v>
      </c>
      <c r="J359" s="23">
        <f t="shared" si="35"/>
        <v>7.4888752059056483E-3</v>
      </c>
    </row>
    <row r="360" spans="1:11" s="24" customFormat="1" x14ac:dyDescent="0.15">
      <c r="A360" s="24">
        <v>357</v>
      </c>
      <c r="B360" s="25">
        <v>44440</v>
      </c>
      <c r="C360" s="26">
        <v>5543</v>
      </c>
      <c r="D360" s="27">
        <f t="shared" si="33"/>
        <v>8.6202911494198045</v>
      </c>
      <c r="E360" s="28">
        <f>$O$4*(D360-G348)+(1-$O$4)*(E359+F359)</f>
        <v>8.6465620418265381</v>
      </c>
      <c r="F360" s="28">
        <f t="shared" si="37"/>
        <v>4.4414329204037917E-3</v>
      </c>
      <c r="G360" s="29">
        <f>$O$3*(D360-E359-F359)+(1-$O$3)*G348</f>
        <v>-2.1834729691688481E-2</v>
      </c>
      <c r="H360" s="29">
        <f t="shared" si="38"/>
        <v>8.629063192370424</v>
      </c>
      <c r="I360" s="29">
        <f t="shared" si="34"/>
        <v>5591.837322456583</v>
      </c>
      <c r="J360" s="30">
        <f t="shared" si="35"/>
        <v>1.0176040227144667E-3</v>
      </c>
      <c r="K360" s="24">
        <v>1</v>
      </c>
    </row>
    <row r="361" spans="1:11" s="24" customFormat="1" x14ac:dyDescent="0.15">
      <c r="A361" s="24">
        <v>358</v>
      </c>
      <c r="B361" s="25">
        <v>44470</v>
      </c>
      <c r="C361" s="26">
        <v>5724</v>
      </c>
      <c r="D361" s="27">
        <f t="shared" si="33"/>
        <v>8.6524231406763423</v>
      </c>
      <c r="E361" s="28">
        <f t="shared" si="36"/>
        <v>8.6493291778900403</v>
      </c>
      <c r="F361" s="28">
        <f t="shared" si="37"/>
        <v>4.4149762181594438E-3</v>
      </c>
      <c r="G361" s="29">
        <f>$O$3*(D361-E360-F360)+(1-$O$3)*G349</f>
        <v>6.0638292636589017E-3</v>
      </c>
      <c r="H361" s="29">
        <f t="shared" si="38"/>
        <v>8.6582957377766725</v>
      </c>
      <c r="I361" s="29">
        <f t="shared" si="34"/>
        <v>5757.7136422298372</v>
      </c>
      <c r="J361" s="30">
        <f t="shared" si="35"/>
        <v>6.7872282768074597E-4</v>
      </c>
      <c r="K361" s="24">
        <v>2</v>
      </c>
    </row>
    <row r="362" spans="1:11" s="24" customFormat="1" x14ac:dyDescent="0.15">
      <c r="A362" s="24">
        <v>359</v>
      </c>
      <c r="B362" s="25">
        <v>44501</v>
      </c>
      <c r="C362" s="26">
        <v>5980</v>
      </c>
      <c r="D362" s="27">
        <f t="shared" si="33"/>
        <v>8.6961758469446782</v>
      </c>
      <c r="E362" s="28">
        <f t="shared" si="36"/>
        <v>8.6524864535328518</v>
      </c>
      <c r="F362" s="28">
        <f t="shared" si="37"/>
        <v>4.3951024368181222E-3</v>
      </c>
      <c r="G362" s="29">
        <f>$O$3*(D362-E361-F361)+(1-$O$3)*G350</f>
        <v>4.5920301725295806E-2</v>
      </c>
      <c r="H362" s="29">
        <f t="shared" si="38"/>
        <v>8.7005872323698057</v>
      </c>
      <c r="I362" s="29">
        <f t="shared" si="34"/>
        <v>6006.4383568584253</v>
      </c>
      <c r="J362" s="30">
        <f t="shared" si="35"/>
        <v>5.0727877434509727E-4</v>
      </c>
      <c r="K362" s="24">
        <v>3</v>
      </c>
    </row>
    <row r="363" spans="1:11" s="24" customFormat="1" x14ac:dyDescent="0.15">
      <c r="A363" s="24">
        <v>360</v>
      </c>
      <c r="B363" s="25">
        <v>44531</v>
      </c>
      <c r="C363" s="26">
        <v>7582</v>
      </c>
      <c r="D363" s="27">
        <f t="shared" si="33"/>
        <v>8.9335322960762795</v>
      </c>
      <c r="E363" s="28">
        <f t="shared" si="36"/>
        <v>8.6514624081174265</v>
      </c>
      <c r="F363" s="28">
        <f t="shared" si="37"/>
        <v>4.3094707995407142E-3</v>
      </c>
      <c r="G363" s="29">
        <f>$O$3*(D363-E362-F362)+(1-$O$3)*G351</f>
        <v>0.29168236825221905</v>
      </c>
      <c r="H363" s="29">
        <f t="shared" si="38"/>
        <v>8.9525399599992941</v>
      </c>
      <c r="I363" s="29">
        <f t="shared" si="34"/>
        <v>7727.4944825130524</v>
      </c>
      <c r="J363" s="30">
        <f t="shared" si="35"/>
        <v>2.1276761859766228E-3</v>
      </c>
      <c r="K363" s="24">
        <v>4</v>
      </c>
    </row>
    <row r="364" spans="1:11" s="24" customFormat="1" x14ac:dyDescent="0.15">
      <c r="A364" s="24">
        <v>361</v>
      </c>
      <c r="B364" s="25">
        <v>44562</v>
      </c>
      <c r="C364" s="26">
        <v>4889</v>
      </c>
      <c r="D364" s="27">
        <f t="shared" si="33"/>
        <v>8.494743062578646</v>
      </c>
      <c r="E364" s="28">
        <f t="shared" si="36"/>
        <v>8.6488976762465288</v>
      </c>
      <c r="F364" s="28">
        <f t="shared" si="37"/>
        <v>4.2008468524375401E-3</v>
      </c>
      <c r="G364" s="29">
        <f>$O$3*(D364-E363-F363)+(1-$O$3)*G352</f>
        <v>-0.14196115825683819</v>
      </c>
      <c r="H364" s="29">
        <f t="shared" si="38"/>
        <v>8.5188543320366801</v>
      </c>
      <c r="I364" s="29">
        <f t="shared" si="34"/>
        <v>5008.3126053939786</v>
      </c>
      <c r="J364" s="30">
        <f t="shared" si="35"/>
        <v>2.8383753670255139E-3</v>
      </c>
      <c r="K364" s="24">
        <v>5</v>
      </c>
    </row>
    <row r="365" spans="1:11" s="24" customFormat="1" x14ac:dyDescent="0.15">
      <c r="A365" s="24">
        <v>362</v>
      </c>
      <c r="B365" s="25">
        <v>44593</v>
      </c>
      <c r="C365" s="26">
        <v>5000</v>
      </c>
      <c r="D365" s="27">
        <f t="shared" si="33"/>
        <v>8.5171931914162382</v>
      </c>
      <c r="E365" s="28">
        <f t="shared" si="36"/>
        <v>8.6544834046689978</v>
      </c>
      <c r="F365" s="28">
        <f t="shared" si="37"/>
        <v>4.2227303070895483E-3</v>
      </c>
      <c r="G365" s="29">
        <f>$O$3*(D365-E364-F364)+(1-$O$3)*G353</f>
        <v>-0.13974671511680353</v>
      </c>
      <c r="H365" s="29">
        <f t="shared" si="38"/>
        <v>8.5123357185858151</v>
      </c>
      <c r="I365" s="29">
        <f t="shared" si="34"/>
        <v>4975.7715280592747</v>
      </c>
      <c r="J365" s="30">
        <f t="shared" si="35"/>
        <v>5.7031380188940484E-4</v>
      </c>
      <c r="K365" s="24">
        <v>6</v>
      </c>
    </row>
    <row r="366" spans="1:11" s="24" customFormat="1" x14ac:dyDescent="0.15">
      <c r="A366" s="24">
        <v>363</v>
      </c>
      <c r="B366" s="25">
        <v>44621</v>
      </c>
      <c r="C366" s="26">
        <v>5531</v>
      </c>
      <c r="D366" s="27">
        <f t="shared" si="33"/>
        <v>8.6181239099946776</v>
      </c>
      <c r="E366" s="28">
        <f t="shared" si="36"/>
        <v>8.6503498405550658</v>
      </c>
      <c r="F366" s="28">
        <f t="shared" si="37"/>
        <v>4.0906868212215791E-3</v>
      </c>
      <c r="G366" s="29">
        <f>$O$3*(D366-E365-F365)+(1-$O$3)*G354</f>
        <v>-1.7403541941782945E-2</v>
      </c>
      <c r="H366" s="29">
        <f t="shared" si="38"/>
        <v>8.6474336170422106</v>
      </c>
      <c r="I366" s="29">
        <f t="shared" si="34"/>
        <v>5695.5110988444439</v>
      </c>
      <c r="J366" s="30">
        <f t="shared" si="35"/>
        <v>3.4009382266529859E-3</v>
      </c>
      <c r="K366" s="24">
        <v>7</v>
      </c>
    </row>
    <row r="367" spans="1:11" s="24" customFormat="1" x14ac:dyDescent="0.15">
      <c r="A367" s="24">
        <v>364</v>
      </c>
      <c r="B367" s="25">
        <v>44652</v>
      </c>
      <c r="C367" s="26">
        <v>5639</v>
      </c>
      <c r="D367" s="27">
        <f t="shared" si="33"/>
        <v>8.6374620238071813</v>
      </c>
      <c r="E367" s="28">
        <f t="shared" si="36"/>
        <v>8.6615331725035105</v>
      </c>
      <c r="F367" s="28">
        <f t="shared" si="37"/>
        <v>4.2027625260061072E-3</v>
      </c>
      <c r="G367" s="29">
        <f>$O$3*(D367-E366-F366)+(1-$O$3)*G355</f>
        <v>-3.6652077169247357E-2</v>
      </c>
      <c r="H367" s="29">
        <f t="shared" si="38"/>
        <v>8.6125845673178549</v>
      </c>
      <c r="I367" s="29">
        <f t="shared" si="34"/>
        <v>5500.4465966658172</v>
      </c>
      <c r="J367" s="30">
        <f t="shared" si="35"/>
        <v>2.8801812871370523E-3</v>
      </c>
      <c r="K367" s="24">
        <v>8</v>
      </c>
    </row>
    <row r="368" spans="1:11" s="24" customFormat="1" x14ac:dyDescent="0.15">
      <c r="A368" s="24">
        <v>365</v>
      </c>
      <c r="B368" s="25">
        <v>44682</v>
      </c>
      <c r="C368" s="26">
        <v>5830</v>
      </c>
      <c r="D368" s="27">
        <f t="shared" si="33"/>
        <v>8.6707722793445381</v>
      </c>
      <c r="E368" s="28">
        <f t="shared" si="36"/>
        <v>8.6499139925150779</v>
      </c>
      <c r="F368" s="28">
        <f t="shared" si="37"/>
        <v>3.9527492620462521E-3</v>
      </c>
      <c r="G368" s="29">
        <f>$O$3*(D368-E367-F367)+(1-$O$3)*G356</f>
        <v>4.8923236295607492E-2</v>
      </c>
      <c r="H368" s="29">
        <f t="shared" si="38"/>
        <v>8.7262677509802042</v>
      </c>
      <c r="I368" s="29">
        <f t="shared" si="34"/>
        <v>6162.6844625885178</v>
      </c>
      <c r="J368" s="30">
        <f t="shared" si="35"/>
        <v>6.4002916750411183E-3</v>
      </c>
      <c r="K368" s="24">
        <v>9</v>
      </c>
    </row>
    <row r="369" spans="1:11" s="24" customFormat="1" x14ac:dyDescent="0.15">
      <c r="A369" s="24">
        <v>366</v>
      </c>
      <c r="B369" s="25">
        <v>44713</v>
      </c>
      <c r="C369" s="26">
        <v>5940</v>
      </c>
      <c r="D369" s="27">
        <f t="shared" si="33"/>
        <v>8.6894644123566902</v>
      </c>
      <c r="E369" s="28">
        <f t="shared" si="36"/>
        <v>8.6522052655110766</v>
      </c>
      <c r="F369" s="28">
        <f t="shared" si="37"/>
        <v>3.9264951466689967E-3</v>
      </c>
      <c r="G369" s="29">
        <f>$O$3*(D369-E368-F368)+(1-$O$3)*G357</f>
        <v>4.0206272168772775E-2</v>
      </c>
      <c r="H369" s="29">
        <f t="shared" si="38"/>
        <v>8.6952920412279031</v>
      </c>
      <c r="I369" s="29">
        <f t="shared" si="34"/>
        <v>5974.7171766523006</v>
      </c>
      <c r="J369" s="30">
        <f t="shared" si="35"/>
        <v>6.706545529924535E-4</v>
      </c>
      <c r="K369" s="24">
        <v>10</v>
      </c>
    </row>
    <row r="370" spans="1:11" s="24" customFormat="1" x14ac:dyDescent="0.15">
      <c r="A370" s="24">
        <v>367</v>
      </c>
      <c r="B370" s="25">
        <v>44743</v>
      </c>
      <c r="C370" s="26">
        <v>6118</v>
      </c>
      <c r="D370" s="27">
        <f t="shared" si="33"/>
        <v>8.7189905247108488</v>
      </c>
      <c r="E370" s="28">
        <f t="shared" si="36"/>
        <v>8.6527321558900407</v>
      </c>
      <c r="F370" s="28">
        <f t="shared" si="37"/>
        <v>3.8727756818579132E-3</v>
      </c>
      <c r="G370" s="29">
        <f>$O$3*(D370-E369-F369)+(1-$O$3)*G358</f>
        <v>7.2288585143703857E-2</v>
      </c>
      <c r="H370" s="29">
        <f t="shared" si="38"/>
        <v>8.7309146402097166</v>
      </c>
      <c r="I370" s="29">
        <f t="shared" si="34"/>
        <v>6191.3884150345993</v>
      </c>
      <c r="J370" s="30">
        <f t="shared" si="35"/>
        <v>1.3676027591810341E-3</v>
      </c>
      <c r="K370" s="24">
        <v>11</v>
      </c>
    </row>
    <row r="371" spans="1:11" s="24" customFormat="1" x14ac:dyDescent="0.15">
      <c r="A371" s="24">
        <v>368</v>
      </c>
      <c r="B371" s="25">
        <v>44774</v>
      </c>
      <c r="C371" s="26">
        <v>5864</v>
      </c>
      <c r="D371" s="27">
        <f t="shared" si="33"/>
        <v>8.6765872435664875</v>
      </c>
      <c r="E371" s="28">
        <f t="shared" si="36"/>
        <v>8.6530834846896099</v>
      </c>
      <c r="F371" s="28">
        <f t="shared" si="37"/>
        <v>3.8171309070081224E-3</v>
      </c>
      <c r="G371" s="29">
        <f>$O$3*(D371-E370-F370)+(1-$O$3)*G359</f>
        <v>2.9750098648935221E-2</v>
      </c>
      <c r="H371" s="29">
        <f t="shared" si="38"/>
        <v>8.6889387203459165</v>
      </c>
      <c r="I371" s="29">
        <f t="shared" si="34"/>
        <v>5936.8782100779054</v>
      </c>
      <c r="J371" s="30">
        <f t="shared" si="35"/>
        <v>1.4235408960576541E-3</v>
      </c>
      <c r="K371" s="24">
        <v>12</v>
      </c>
    </row>
    <row r="372" spans="1:11" x14ac:dyDescent="0.15">
      <c r="B372" s="1"/>
      <c r="C372" s="7"/>
      <c r="D372" s="19"/>
      <c r="E372" s="7"/>
      <c r="F372" s="6"/>
      <c r="G372" s="18"/>
      <c r="H372" s="2"/>
      <c r="I372" s="2"/>
      <c r="J372" s="8"/>
    </row>
    <row r="373" spans="1:11" x14ac:dyDescent="0.15">
      <c r="A373" s="9">
        <v>1</v>
      </c>
      <c r="B373" s="1">
        <v>44805</v>
      </c>
      <c r="C373" s="7">
        <v>5728</v>
      </c>
      <c r="D373" s="19">
        <f t="shared" si="33"/>
        <v>8.6531217086404819</v>
      </c>
      <c r="E373" s="7">
        <f>$O$4*(D373-G371)+(1-$O$4)*F371</f>
        <v>2.4612806220453147</v>
      </c>
      <c r="F373" s="6"/>
      <c r="G373" s="18"/>
      <c r="H373" s="4">
        <f>($E$371+A373*$F$371)+_xlfn.XLOOKUP(A373,$K$360:$K$371,$G$360:$G$371)</f>
        <v>8.635065885904929</v>
      </c>
      <c r="I373" s="2">
        <f>EXP(H373)</f>
        <v>5625.5043535412697</v>
      </c>
      <c r="J373" s="8">
        <f>ABS(C373-I373)/C373</f>
        <v>1.7893793027012977E-2</v>
      </c>
    </row>
    <row r="374" spans="1:11" x14ac:dyDescent="0.15">
      <c r="A374" s="9">
        <v>2</v>
      </c>
      <c r="B374" s="1">
        <v>44835</v>
      </c>
      <c r="C374" s="7">
        <v>5854</v>
      </c>
      <c r="D374" s="19">
        <f t="shared" si="33"/>
        <v>8.6748804672518318</v>
      </c>
      <c r="E374" s="7">
        <f t="shared" ref="E374:E384" si="39">$O$4*C374+(1-$O$4)*E373</f>
        <v>1670.7543234639516</v>
      </c>
      <c r="F374" s="6"/>
      <c r="G374" s="18"/>
      <c r="H374" s="4">
        <f t="shared" ref="H374:H384" si="40">($E$371+A374*$F$371)+_xlfn.XLOOKUP(A374,$K$360:$K$371,$G$360:$G$371)</f>
        <v>8.6667815757672866</v>
      </c>
      <c r="I374" s="2">
        <f t="shared" ref="I374:I384" si="41">EXP(H374)</f>
        <v>5806.7805599114427</v>
      </c>
      <c r="J374" s="8">
        <f t="shared" ref="J374:J384" si="42">ABS(C374-I374)/C374</f>
        <v>8.0661838210723171E-3</v>
      </c>
    </row>
    <row r="375" spans="1:11" x14ac:dyDescent="0.15">
      <c r="A375" s="9">
        <v>3</v>
      </c>
      <c r="B375" s="1">
        <v>44866</v>
      </c>
      <c r="C375" s="7">
        <v>6138</v>
      </c>
      <c r="D375" s="19">
        <f t="shared" si="33"/>
        <v>8.7222542351796815</v>
      </c>
      <c r="E375" s="7">
        <f t="shared" si="39"/>
        <v>2944.3808412464277</v>
      </c>
      <c r="F375" s="6"/>
      <c r="G375" s="18"/>
      <c r="H375" s="4">
        <f t="shared" si="40"/>
        <v>8.7104551791359306</v>
      </c>
      <c r="I375" s="2">
        <f t="shared" si="41"/>
        <v>6066.0029777237241</v>
      </c>
      <c r="J375" s="8">
        <f t="shared" si="42"/>
        <v>1.172972014927922E-2</v>
      </c>
    </row>
    <row r="376" spans="1:11" x14ac:dyDescent="0.15">
      <c r="A376" s="9">
        <v>4</v>
      </c>
      <c r="B376" s="1">
        <v>44896</v>
      </c>
      <c r="C376" s="7">
        <v>7801</v>
      </c>
      <c r="D376" s="19">
        <f t="shared" si="33"/>
        <v>8.9620072095883128</v>
      </c>
      <c r="E376" s="7">
        <f t="shared" si="39"/>
        <v>4329.0190266607769</v>
      </c>
      <c r="F376" s="6"/>
      <c r="G376" s="18"/>
      <c r="H376" s="4">
        <f t="shared" si="40"/>
        <v>8.9600343765698618</v>
      </c>
      <c r="I376" s="2">
        <f t="shared" si="41"/>
        <v>7785.6251006642751</v>
      </c>
      <c r="J376" s="8">
        <f t="shared" si="42"/>
        <v>1.9708882624951771E-3</v>
      </c>
    </row>
    <row r="377" spans="1:11" x14ac:dyDescent="0.15">
      <c r="A377" s="9">
        <v>5</v>
      </c>
      <c r="B377" s="1">
        <v>44927</v>
      </c>
      <c r="C377" s="7">
        <v>5093</v>
      </c>
      <c r="D377" s="19">
        <f t="shared" si="33"/>
        <v>8.5356223268846048</v>
      </c>
      <c r="E377" s="7">
        <f t="shared" si="39"/>
        <v>4546.8325290246312</v>
      </c>
      <c r="F377" s="6"/>
      <c r="G377" s="18"/>
      <c r="H377" s="4">
        <f t="shared" si="40"/>
        <v>8.5302079809678109</v>
      </c>
      <c r="I377" s="2">
        <f t="shared" si="41"/>
        <v>5065.499252707501</v>
      </c>
      <c r="J377" s="8">
        <f t="shared" si="42"/>
        <v>5.3997147638914196E-3</v>
      </c>
    </row>
    <row r="378" spans="1:11" x14ac:dyDescent="0.15">
      <c r="A378" s="9">
        <v>6</v>
      </c>
      <c r="B378" s="1">
        <v>44958</v>
      </c>
      <c r="C378" s="7">
        <v>5071</v>
      </c>
      <c r="D378" s="19">
        <f t="shared" si="33"/>
        <v>8.5312933157950184</v>
      </c>
      <c r="E378" s="7">
        <f t="shared" si="39"/>
        <v>4696.2744086820903</v>
      </c>
      <c r="F378" s="6"/>
      <c r="G378" s="18"/>
      <c r="H378" s="4">
        <f t="shared" si="40"/>
        <v>8.5362395550148555</v>
      </c>
      <c r="I378" s="2">
        <f t="shared" si="41"/>
        <v>5096.1445132085419</v>
      </c>
      <c r="J378" s="8">
        <f t="shared" si="42"/>
        <v>4.9584920545339903E-3</v>
      </c>
    </row>
    <row r="379" spans="1:11" x14ac:dyDescent="0.15">
      <c r="A379" s="9">
        <v>7</v>
      </c>
      <c r="B379" s="1">
        <v>44986</v>
      </c>
      <c r="C379" s="7">
        <v>5645</v>
      </c>
      <c r="D379" s="19">
        <f t="shared" si="33"/>
        <v>8.6385254765837622</v>
      </c>
      <c r="E379" s="7">
        <f t="shared" si="39"/>
        <v>4966.7592126739528</v>
      </c>
      <c r="F379" s="6"/>
      <c r="G379" s="18"/>
      <c r="H379" s="4">
        <f t="shared" si="40"/>
        <v>8.6623998590968831</v>
      </c>
      <c r="I379" s="2">
        <f t="shared" si="41"/>
        <v>5781.3925548727693</v>
      </c>
      <c r="J379" s="8">
        <f t="shared" si="42"/>
        <v>2.4161657196239032E-2</v>
      </c>
    </row>
    <row r="380" spans="1:11" x14ac:dyDescent="0.15">
      <c r="A380" s="9">
        <v>8</v>
      </c>
      <c r="B380" s="1">
        <v>45017</v>
      </c>
      <c r="C380" s="7">
        <v>5641</v>
      </c>
      <c r="D380" s="19">
        <f t="shared" si="33"/>
        <v>8.6378166337399769</v>
      </c>
      <c r="E380" s="7">
        <f t="shared" si="39"/>
        <v>5158.987491190047</v>
      </c>
      <c r="F380" s="6"/>
      <c r="G380" s="18"/>
      <c r="H380" s="4">
        <f t="shared" si="40"/>
        <v>8.6469684547764274</v>
      </c>
      <c r="I380" s="2">
        <f t="shared" si="41"/>
        <v>5692.8623780871467</v>
      </c>
      <c r="J380" s="8">
        <f t="shared" si="42"/>
        <v>9.1938269964805322E-3</v>
      </c>
    </row>
    <row r="381" spans="1:11" x14ac:dyDescent="0.15">
      <c r="A381" s="9">
        <v>9</v>
      </c>
      <c r="B381" s="1">
        <v>45047</v>
      </c>
      <c r="C381" s="7">
        <v>6185</v>
      </c>
      <c r="D381" s="19">
        <f t="shared" si="33"/>
        <v>8.7298822848265889</v>
      </c>
      <c r="E381" s="7">
        <f t="shared" si="39"/>
        <v>5451.5070509851457</v>
      </c>
      <c r="F381" s="6"/>
      <c r="G381" s="18"/>
      <c r="H381" s="4">
        <f t="shared" si="40"/>
        <v>8.7363608991482895</v>
      </c>
      <c r="I381" s="2">
        <f t="shared" si="41"/>
        <v>6225.2003101235014</v>
      </c>
      <c r="J381" s="8">
        <f t="shared" si="42"/>
        <v>6.4996459375103264E-3</v>
      </c>
    </row>
    <row r="382" spans="1:11" x14ac:dyDescent="0.15">
      <c r="A382" s="9">
        <v>10</v>
      </c>
      <c r="B382" s="1">
        <v>45078</v>
      </c>
      <c r="C382" s="7">
        <v>6157</v>
      </c>
      <c r="D382" s="19">
        <f t="shared" si="33"/>
        <v>8.7253449249112105</v>
      </c>
      <c r="E382" s="7">
        <f t="shared" si="39"/>
        <v>5652.6454241651518</v>
      </c>
      <c r="F382" s="6"/>
      <c r="G382" s="18"/>
      <c r="H382" s="4">
        <f t="shared" si="40"/>
        <v>8.7314610659284639</v>
      </c>
      <c r="I382" s="2">
        <f t="shared" si="41"/>
        <v>6194.7724733833847</v>
      </c>
      <c r="J382" s="8">
        <f t="shared" si="42"/>
        <v>6.1348827973663712E-3</v>
      </c>
    </row>
    <row r="383" spans="1:11" x14ac:dyDescent="0.15">
      <c r="A383" s="9">
        <v>11</v>
      </c>
      <c r="B383" s="1">
        <v>45108</v>
      </c>
      <c r="C383" s="7">
        <v>6209</v>
      </c>
      <c r="D383" s="19">
        <f t="shared" si="33"/>
        <v>8.7337551313648927</v>
      </c>
      <c r="E383" s="7">
        <f t="shared" si="39"/>
        <v>5811.2639538768044</v>
      </c>
      <c r="F383" s="6"/>
      <c r="G383" s="18"/>
      <c r="H383" s="4">
        <f t="shared" si="40"/>
        <v>8.7673605098104037</v>
      </c>
      <c r="I383" s="2">
        <f t="shared" si="41"/>
        <v>6421.2013786648213</v>
      </c>
      <c r="J383" s="8">
        <f t="shared" si="42"/>
        <v>3.4176417887714812E-2</v>
      </c>
    </row>
    <row r="384" spans="1:11" x14ac:dyDescent="0.15">
      <c r="A384" s="9">
        <v>12</v>
      </c>
      <c r="B384" s="1">
        <v>45139</v>
      </c>
      <c r="C384" s="7">
        <v>5957</v>
      </c>
      <c r="D384" s="19">
        <f t="shared" si="33"/>
        <v>8.692322277628687</v>
      </c>
      <c r="E384" s="7">
        <f t="shared" si="39"/>
        <v>5852.8137826480752</v>
      </c>
      <c r="F384" s="6"/>
      <c r="G384" s="18"/>
      <c r="H384" s="4">
        <f t="shared" si="40"/>
        <v>8.7286391542226429</v>
      </c>
      <c r="I384" s="2">
        <f t="shared" si="41"/>
        <v>6177.3160143030409</v>
      </c>
      <c r="J384" s="8">
        <f t="shared" si="42"/>
        <v>3.6984390515870554E-2</v>
      </c>
    </row>
    <row r="385" spans="7:7" x14ac:dyDescent="0.15">
      <c r="G385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5"/>
  <sheetViews>
    <sheetView tabSelected="1" zoomScale="113" workbookViewId="0">
      <selection activeCell="M2" sqref="M2:M4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</cols>
  <sheetData>
    <row r="2" spans="1:13" x14ac:dyDescent="0.15">
      <c r="L2" s="3" t="s">
        <v>21</v>
      </c>
      <c r="M2">
        <v>1.2993210205968666E-2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0.19419910761563625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0.27344209492947769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2">D5</f>
        <v>1807.25</v>
      </c>
      <c r="H6" s="12">
        <f t="shared" ref="H6:H69" si="3">ABS(C6-G6)/C6</f>
        <v>0.13165309956167814</v>
      </c>
      <c r="L6" s="10" t="s">
        <v>14</v>
      </c>
      <c r="M6" s="13">
        <f>AVERAGE(H16:H371)</f>
        <v>2.271306302017231E-2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2"/>
        <v>1807.25</v>
      </c>
      <c r="H7" s="12">
        <f t="shared" si="3"/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2"/>
        <v>1807.25</v>
      </c>
      <c r="H8" s="12">
        <f t="shared" si="3"/>
        <v>8.0954994511525796E-3</v>
      </c>
      <c r="L8" s="10" t="s">
        <v>17</v>
      </c>
      <c r="M8" s="9">
        <f>SUMXMY2(C5:C371,G5:G371)/COUNT(G5:G371)</f>
        <v>11740.029723168702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2"/>
        <v>1807.25</v>
      </c>
      <c r="H9" s="12">
        <f t="shared" si="3"/>
        <v>1.8169014084507041E-2</v>
      </c>
      <c r="L9" s="10" t="s">
        <v>18</v>
      </c>
      <c r="M9" s="9">
        <f>SQRT(M8)</f>
        <v>108.351417725698</v>
      </c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2"/>
        <v>1807.25</v>
      </c>
      <c r="H10" s="12">
        <f t="shared" si="3"/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2"/>
        <v>1807.25</v>
      </c>
      <c r="H11" s="12">
        <f t="shared" si="3"/>
        <v>2.9403866809881846E-2</v>
      </c>
      <c r="L11" s="10" t="s">
        <v>23</v>
      </c>
      <c r="M11" s="13">
        <f>AVERAGE(H373:H384)</f>
        <v>1.1365328011034945E-2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2"/>
        <v>1807.25</v>
      </c>
      <c r="H12" s="12">
        <f t="shared" si="3"/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2"/>
        <v>1807.25</v>
      </c>
      <c r="H13" s="12">
        <f t="shared" si="3"/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2"/>
        <v>1807.25</v>
      </c>
      <c r="H14" s="12">
        <f t="shared" si="3"/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2"/>
        <v>1807.25</v>
      </c>
      <c r="H15" s="12">
        <f t="shared" si="3"/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>$M$4*C16/F4+(1-$M$4)*(D15+E15)</f>
        <v>1841.6361588710645</v>
      </c>
      <c r="E16" s="4">
        <f>$M$2*(D16-D15)+(1-$M$2)*E15</f>
        <v>0.44678659038757496</v>
      </c>
      <c r="F16" s="4">
        <f>$M$3*C16/(D15-E15)+(1-$M$3)*F4</f>
        <v>0.84625309519969116</v>
      </c>
      <c r="G16" s="5">
        <f>(D15+1*E15)*F4</f>
        <v>1509</v>
      </c>
      <c r="H16" s="12">
        <f t="shared" si="3"/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>$M$4*C17/F5+(1-$M$4)*(D16+E16)</f>
        <v>1828.7099113155646</v>
      </c>
      <c r="E17" s="4">
        <f>$M$2*(D17-D16)+(1-$M$2)*E16</f>
        <v>0.27302794663846219</v>
      </c>
      <c r="F17" s="4">
        <f>$M$3*C17/(D16-E16)+(1-$M$3)*F5</f>
        <v>0.84835865236750596</v>
      </c>
      <c r="G17" s="5">
        <f>(D16+1*E16)*F5</f>
        <v>1570.7012416412215</v>
      </c>
      <c r="H17" s="12">
        <f t="shared" si="3"/>
        <v>2.7273539333696199E-2</v>
      </c>
    </row>
    <row r="18" spans="1:8" x14ac:dyDescent="0.15">
      <c r="A18">
        <v>15</v>
      </c>
      <c r="B18" s="1">
        <v>34029</v>
      </c>
      <c r="C18" s="4">
        <v>1678</v>
      </c>
      <c r="D18" s="4">
        <f t="shared" ref="D18:D81" si="4">$M$4*C18/F6+(1-$M$4)*(D17+E17)</f>
        <v>1848.1050079578552</v>
      </c>
      <c r="E18" s="4">
        <f t="shared" ref="E18:E81" si="5">$M$2*(D18-D17)+(1-$M$2)*E17</f>
        <v>0.52148500477404325</v>
      </c>
      <c r="F18" s="4">
        <f t="shared" ref="F18:F81" si="6">$M$3*C18/(D17-E17)+(1-$M$3)*F6</f>
        <v>0.89027759150466645</v>
      </c>
      <c r="G18" s="5">
        <f t="shared" ref="G18:G81" si="7">(D17+1*E17)*F6</f>
        <v>1616.2045948273555</v>
      </c>
      <c r="H18" s="12">
        <f t="shared" si="3"/>
        <v>3.6826820722672494E-2</v>
      </c>
    </row>
    <row r="19" spans="1:8" x14ac:dyDescent="0.15">
      <c r="A19">
        <v>16</v>
      </c>
      <c r="B19" s="1">
        <v>34060</v>
      </c>
      <c r="C19" s="4">
        <v>1713</v>
      </c>
      <c r="D19" s="4">
        <f t="shared" si="4"/>
        <v>1848.5236255627076</v>
      </c>
      <c r="E19" s="4">
        <f t="shared" si="5"/>
        <v>0.52014842702352049</v>
      </c>
      <c r="F19" s="4">
        <f t="shared" si="6"/>
        <v>0.92688747642238367</v>
      </c>
      <c r="G19" s="5">
        <f t="shared" si="7"/>
        <v>1713.3486654930996</v>
      </c>
      <c r="H19" s="12">
        <f t="shared" si="3"/>
        <v>2.0354085995305795E-4</v>
      </c>
    </row>
    <row r="20" spans="1:8" x14ac:dyDescent="0.15">
      <c r="A20">
        <v>17</v>
      </c>
      <c r="B20" s="1">
        <v>34090</v>
      </c>
      <c r="C20" s="4">
        <v>1796</v>
      </c>
      <c r="D20" s="4">
        <f t="shared" si="4"/>
        <v>1830.5636573153683</v>
      </c>
      <c r="E20" s="4">
        <f t="shared" si="5"/>
        <v>0.2800323864426984</v>
      </c>
      <c r="F20" s="4">
        <f t="shared" si="6"/>
        <v>1.0011117693860352</v>
      </c>
      <c r="G20" s="5">
        <f t="shared" si="7"/>
        <v>1864.134876862244</v>
      </c>
      <c r="H20" s="12">
        <f t="shared" si="3"/>
        <v>3.7937013843120281E-2</v>
      </c>
    </row>
    <row r="21" spans="1:8" x14ac:dyDescent="0.15">
      <c r="A21">
        <v>18</v>
      </c>
      <c r="B21" s="1">
        <v>34121</v>
      </c>
      <c r="C21" s="4">
        <v>1792</v>
      </c>
      <c r="D21" s="4">
        <f t="shared" si="4"/>
        <v>1829.1251563220919</v>
      </c>
      <c r="E21" s="4">
        <f t="shared" si="5"/>
        <v>0.25770312099403414</v>
      </c>
      <c r="F21" s="4">
        <f t="shared" si="6"/>
        <v>0.98155863241490993</v>
      </c>
      <c r="G21" s="5">
        <f t="shared" si="7"/>
        <v>1798.1726652210343</v>
      </c>
      <c r="H21" s="12">
        <f t="shared" si="3"/>
        <v>3.4445676456664742E-3</v>
      </c>
    </row>
    <row r="22" spans="1:8" x14ac:dyDescent="0.15">
      <c r="A22">
        <v>19</v>
      </c>
      <c r="B22" s="1">
        <v>34151</v>
      </c>
      <c r="C22" s="4">
        <v>1950</v>
      </c>
      <c r="D22" s="4">
        <f t="shared" si="4"/>
        <v>1833.1523377717417</v>
      </c>
      <c r="E22" s="4">
        <f t="shared" si="5"/>
        <v>0.30668074528510181</v>
      </c>
      <c r="F22" s="4">
        <f t="shared" si="6"/>
        <v>1.0595675314333912</v>
      </c>
      <c r="G22" s="5">
        <f t="shared" si="7"/>
        <v>1935.4157018980106</v>
      </c>
      <c r="H22" s="12">
        <f t="shared" si="3"/>
        <v>7.4791272317894161E-3</v>
      </c>
    </row>
    <row r="23" spans="1:8" x14ac:dyDescent="0.15">
      <c r="A23">
        <v>20</v>
      </c>
      <c r="B23" s="1">
        <v>34182</v>
      </c>
      <c r="C23" s="4">
        <v>1777</v>
      </c>
      <c r="D23" s="4">
        <f t="shared" si="4"/>
        <v>1803.7332131885391</v>
      </c>
      <c r="E23" s="4">
        <f t="shared" si="5"/>
        <v>-7.9552891889641986E-2</v>
      </c>
      <c r="F23" s="4">
        <f t="shared" si="6"/>
        <v>1.0184943282888306</v>
      </c>
      <c r="G23" s="5">
        <f t="shared" si="7"/>
        <v>1889.003011469749</v>
      </c>
      <c r="H23" s="12">
        <f t="shared" si="3"/>
        <v>6.3029269257033782E-2</v>
      </c>
    </row>
    <row r="24" spans="1:8" x14ac:dyDescent="0.15">
      <c r="A24">
        <v>21</v>
      </c>
      <c r="B24" s="1">
        <v>34213</v>
      </c>
      <c r="C24" s="4">
        <v>1707</v>
      </c>
      <c r="D24" s="4">
        <f t="shared" si="4"/>
        <v>1787.0476564722842</v>
      </c>
      <c r="E24" s="4">
        <f t="shared" si="5"/>
        <v>-0.29531819026074002</v>
      </c>
      <c r="F24" s="4">
        <f t="shared" si="6"/>
        <v>0.97296839842221827</v>
      </c>
      <c r="G24" s="5">
        <f t="shared" si="7"/>
        <v>1766.4777859870355</v>
      </c>
      <c r="H24" s="12">
        <f t="shared" si="3"/>
        <v>3.4843459863524037E-2</v>
      </c>
    </row>
    <row r="25" spans="1:8" x14ac:dyDescent="0.15">
      <c r="A25">
        <v>22</v>
      </c>
      <c r="B25" s="1">
        <v>34243</v>
      </c>
      <c r="C25" s="4">
        <v>1757</v>
      </c>
      <c r="D25" s="4">
        <f t="shared" si="4"/>
        <v>1759.5345847670078</v>
      </c>
      <c r="E25" s="4">
        <f t="shared" si="5"/>
        <v>-0.64896418301558079</v>
      </c>
      <c r="F25" s="4">
        <f t="shared" si="6"/>
        <v>1.0300320419889242</v>
      </c>
      <c r="G25" s="5">
        <f t="shared" si="7"/>
        <v>1860.6545307216863</v>
      </c>
      <c r="H25" s="12">
        <f t="shared" si="3"/>
        <v>5.8995179693617728E-2</v>
      </c>
    </row>
    <row r="26" spans="1:8" x14ac:dyDescent="0.15">
      <c r="A26">
        <v>23</v>
      </c>
      <c r="B26" s="1">
        <v>34274</v>
      </c>
      <c r="C26" s="4">
        <v>1782</v>
      </c>
      <c r="D26" s="4">
        <f t="shared" si="4"/>
        <v>1758.885609937628</v>
      </c>
      <c r="E26" s="4">
        <f t="shared" si="5"/>
        <v>-0.64896432134602855</v>
      </c>
      <c r="F26" s="4">
        <f t="shared" si="6"/>
        <v>1.012996428141689</v>
      </c>
      <c r="G26" s="5">
        <f t="shared" si="7"/>
        <v>1782.0000394462802</v>
      </c>
      <c r="H26" s="12">
        <f t="shared" si="3"/>
        <v>2.2135959706962928E-8</v>
      </c>
    </row>
    <row r="27" spans="1:8" x14ac:dyDescent="0.15">
      <c r="A27">
        <v>24</v>
      </c>
      <c r="B27" s="1">
        <v>34304</v>
      </c>
      <c r="C27" s="4">
        <v>2443</v>
      </c>
      <c r="D27" s="4">
        <f t="shared" si="4"/>
        <v>1758.2561963294115</v>
      </c>
      <c r="E27" s="4">
        <f t="shared" si="5"/>
        <v>-0.64871029482066012</v>
      </c>
      <c r="F27" s="4">
        <f t="shared" si="6"/>
        <v>1.3892157197789641</v>
      </c>
      <c r="G27" s="5">
        <f t="shared" si="7"/>
        <v>2442.9006596444783</v>
      </c>
      <c r="H27" s="12">
        <f t="shared" si="3"/>
        <v>4.0663264642525613E-5</v>
      </c>
    </row>
    <row r="28" spans="1:8" x14ac:dyDescent="0.15">
      <c r="A28">
        <v>25</v>
      </c>
      <c r="B28" s="1">
        <v>34335</v>
      </c>
      <c r="C28" s="4">
        <v>1548</v>
      </c>
      <c r="D28" s="4">
        <f t="shared" si="4"/>
        <v>1777.194826885147</v>
      </c>
      <c r="E28" s="4">
        <f t="shared" si="5"/>
        <v>-0.39420785777342726</v>
      </c>
      <c r="F28" s="4">
        <f t="shared" si="6"/>
        <v>0.85282478599784106</v>
      </c>
      <c r="G28" s="5">
        <f t="shared" si="7"/>
        <v>1487.3807752029206</v>
      </c>
      <c r="H28" s="12">
        <f t="shared" si="3"/>
        <v>3.9159705941265742E-2</v>
      </c>
    </row>
    <row r="29" spans="1:8" x14ac:dyDescent="0.15">
      <c r="A29">
        <v>26</v>
      </c>
      <c r="B29" s="1">
        <v>34366</v>
      </c>
      <c r="C29" s="4">
        <v>1505</v>
      </c>
      <c r="D29" s="4">
        <f t="shared" si="4"/>
        <v>1776.0385993670739</v>
      </c>
      <c r="E29" s="4">
        <f t="shared" si="5"/>
        <v>-0.40410893940078224</v>
      </c>
      <c r="F29" s="4">
        <f t="shared" si="6"/>
        <v>0.84802729722459447</v>
      </c>
      <c r="G29" s="5">
        <f t="shared" si="7"/>
        <v>1507.364178683813</v>
      </c>
      <c r="H29" s="12">
        <f t="shared" si="3"/>
        <v>1.5708828463873435E-3</v>
      </c>
    </row>
    <row r="30" spans="1:8" x14ac:dyDescent="0.15">
      <c r="A30">
        <v>27</v>
      </c>
      <c r="B30" s="1">
        <v>34394</v>
      </c>
      <c r="C30" s="4">
        <v>1714</v>
      </c>
      <c r="D30" s="4">
        <f t="shared" si="4"/>
        <v>1816.5435393664184</v>
      </c>
      <c r="E30" s="4">
        <f t="shared" si="5"/>
        <v>0.12743093278659473</v>
      </c>
      <c r="F30" s="4">
        <f t="shared" si="6"/>
        <v>0.90475940501387497</v>
      </c>
      <c r="G30" s="5">
        <f t="shared" si="7"/>
        <v>1580.8075975305644</v>
      </c>
      <c r="H30" s="12">
        <f t="shared" si="3"/>
        <v>7.7708519527091943E-2</v>
      </c>
    </row>
    <row r="31" spans="1:8" x14ac:dyDescent="0.15">
      <c r="A31">
        <v>28</v>
      </c>
      <c r="B31" s="1">
        <v>34425</v>
      </c>
      <c r="C31" s="4">
        <v>1757</v>
      </c>
      <c r="D31" s="4">
        <f t="shared" si="4"/>
        <v>1838.2511588532902</v>
      </c>
      <c r="E31" s="4">
        <f t="shared" si="5"/>
        <v>0.40782685895426363</v>
      </c>
      <c r="F31" s="4">
        <f t="shared" si="6"/>
        <v>0.93473348882979379</v>
      </c>
      <c r="G31" s="5">
        <f t="shared" si="7"/>
        <v>1683.8495711504333</v>
      </c>
      <c r="H31" s="12">
        <f t="shared" si="3"/>
        <v>4.1633710216031107E-2</v>
      </c>
    </row>
    <row r="32" spans="1:8" x14ac:dyDescent="0.15">
      <c r="A32">
        <v>29</v>
      </c>
      <c r="B32" s="1">
        <v>34455</v>
      </c>
      <c r="C32" s="4">
        <v>1830</v>
      </c>
      <c r="D32" s="4">
        <f t="shared" si="4"/>
        <v>1835.7355440145579</v>
      </c>
      <c r="E32" s="4">
        <f t="shared" si="5"/>
        <v>0.36984196645132833</v>
      </c>
      <c r="F32" s="4">
        <f t="shared" si="6"/>
        <v>1.0000670846124862</v>
      </c>
      <c r="G32" s="5">
        <f t="shared" si="7"/>
        <v>1840.7031504839179</v>
      </c>
      <c r="H32" s="12">
        <f t="shared" si="3"/>
        <v>5.8487161114305205E-3</v>
      </c>
    </row>
    <row r="33" spans="1:8" x14ac:dyDescent="0.15">
      <c r="A33">
        <v>30</v>
      </c>
      <c r="B33" s="1">
        <v>34486</v>
      </c>
      <c r="C33" s="4">
        <v>1857</v>
      </c>
      <c r="D33" s="4">
        <f t="shared" si="4"/>
        <v>1851.3589799661813</v>
      </c>
      <c r="E33" s="4">
        <f t="shared" si="5"/>
        <v>0.56803511949716812</v>
      </c>
      <c r="F33" s="4">
        <f t="shared" si="6"/>
        <v>0.98742904356083783</v>
      </c>
      <c r="G33" s="5">
        <f t="shared" si="7"/>
        <v>1802.2450916331697</v>
      </c>
      <c r="H33" s="12">
        <f t="shared" si="3"/>
        <v>2.9485680326779888E-2</v>
      </c>
    </row>
    <row r="34" spans="1:8" x14ac:dyDescent="0.15">
      <c r="A34">
        <v>31</v>
      </c>
      <c r="B34" s="1">
        <v>34516</v>
      </c>
      <c r="C34" s="4">
        <v>1981</v>
      </c>
      <c r="D34" s="4">
        <f t="shared" si="4"/>
        <v>1856.7679515209313</v>
      </c>
      <c r="E34" s="4">
        <f t="shared" si="5"/>
        <v>0.6309344241941407</v>
      </c>
      <c r="F34" s="4">
        <f t="shared" si="6"/>
        <v>1.061662097558308</v>
      </c>
      <c r="G34" s="5">
        <f t="shared" si="7"/>
        <v>1962.2417357691411</v>
      </c>
      <c r="H34" s="12">
        <f t="shared" si="3"/>
        <v>9.4690884557591688E-3</v>
      </c>
    </row>
    <row r="35" spans="1:8" x14ac:dyDescent="0.15">
      <c r="A35">
        <v>32</v>
      </c>
      <c r="B35" s="1">
        <v>34547</v>
      </c>
      <c r="C35" s="4">
        <v>1858</v>
      </c>
      <c r="D35" s="4">
        <f t="shared" si="4"/>
        <v>1848.3377321104629</v>
      </c>
      <c r="E35" s="4">
        <f t="shared" si="5"/>
        <v>0.51320094771175051</v>
      </c>
      <c r="F35" s="4">
        <f t="shared" si="6"/>
        <v>1.015097661600493</v>
      </c>
      <c r="G35" s="5">
        <f t="shared" si="7"/>
        <v>1891.7502307051027</v>
      </c>
      <c r="H35" s="12">
        <f t="shared" si="3"/>
        <v>1.8164817387030515E-2</v>
      </c>
    </row>
    <row r="36" spans="1:8" x14ac:dyDescent="0.15">
      <c r="A36">
        <v>33</v>
      </c>
      <c r="B36" s="1">
        <v>34578</v>
      </c>
      <c r="C36" s="4">
        <v>1823</v>
      </c>
      <c r="D36" s="4">
        <f t="shared" si="4"/>
        <v>1855.6314124308633</v>
      </c>
      <c r="E36" s="4">
        <f t="shared" si="5"/>
        <v>0.60130114149832903</v>
      </c>
      <c r="F36" s="4">
        <f t="shared" si="6"/>
        <v>0.97560895050888918</v>
      </c>
      <c r="G36" s="5">
        <f t="shared" si="7"/>
        <v>1798.8735312590361</v>
      </c>
      <c r="H36" s="12">
        <f t="shared" si="3"/>
        <v>1.3234486418521065E-2</v>
      </c>
    </row>
    <row r="37" spans="1:8" x14ac:dyDescent="0.15">
      <c r="A37">
        <v>34</v>
      </c>
      <c r="B37" s="1">
        <v>34608</v>
      </c>
      <c r="C37" s="4">
        <v>1806</v>
      </c>
      <c r="D37" s="4">
        <f t="shared" si="4"/>
        <v>1828.0984752867964</v>
      </c>
      <c r="E37" s="4">
        <f t="shared" si="5"/>
        <v>0.23574706946916907</v>
      </c>
      <c r="F37" s="4">
        <f t="shared" si="6"/>
        <v>1.0190669894683553</v>
      </c>
      <c r="G37" s="5">
        <f t="shared" si="7"/>
        <v>1911.9791723675814</v>
      </c>
      <c r="H37" s="12">
        <f t="shared" si="3"/>
        <v>5.8681712274408326E-2</v>
      </c>
    </row>
    <row r="38" spans="1:8" x14ac:dyDescent="0.15">
      <c r="A38">
        <v>35</v>
      </c>
      <c r="B38" s="1">
        <v>34639</v>
      </c>
      <c r="C38" s="4">
        <v>1845</v>
      </c>
      <c r="D38" s="4">
        <f t="shared" si="4"/>
        <v>1826.418761367484</v>
      </c>
      <c r="E38" s="4">
        <f t="shared" si="5"/>
        <v>0.21085908220059674</v>
      </c>
      <c r="F38" s="4">
        <f t="shared" si="6"/>
        <v>1.0122932625092034</v>
      </c>
      <c r="G38" s="5">
        <f t="shared" si="7"/>
        <v>1852.0960366961096</v>
      </c>
      <c r="H38" s="12">
        <f t="shared" si="3"/>
        <v>3.846090350194932E-3</v>
      </c>
    </row>
    <row r="39" spans="1:8" x14ac:dyDescent="0.15">
      <c r="A39">
        <v>36</v>
      </c>
      <c r="B39" s="1">
        <v>34669</v>
      </c>
      <c r="C39" s="4">
        <v>2577</v>
      </c>
      <c r="D39" s="4">
        <f t="shared" si="4"/>
        <v>1834.3882290973061</v>
      </c>
      <c r="E39" s="4">
        <f t="shared" si="5"/>
        <v>0.31166831526498917</v>
      </c>
      <c r="F39" s="4">
        <f t="shared" si="6"/>
        <v>1.3934696714849408</v>
      </c>
      <c r="G39" s="5">
        <f t="shared" si="7"/>
        <v>2537.5825829425844</v>
      </c>
      <c r="H39" s="12">
        <f t="shared" si="3"/>
        <v>1.5295854504235779E-2</v>
      </c>
    </row>
    <row r="40" spans="1:8" x14ac:dyDescent="0.15">
      <c r="A40">
        <v>37</v>
      </c>
      <c r="B40" s="1">
        <v>34700</v>
      </c>
      <c r="C40" s="4">
        <v>1555</v>
      </c>
      <c r="D40" s="4">
        <f t="shared" si="4"/>
        <v>1831.5969753667712</v>
      </c>
      <c r="E40" s="4">
        <f t="shared" si="5"/>
        <v>0.27135139687117699</v>
      </c>
      <c r="F40" s="4">
        <f t="shared" si="6"/>
        <v>0.85185637745145271</v>
      </c>
      <c r="G40" s="5">
        <f t="shared" si="7"/>
        <v>1564.6775473811369</v>
      </c>
      <c r="H40" s="12">
        <f t="shared" si="3"/>
        <v>6.2235031389948209E-3</v>
      </c>
    </row>
    <row r="41" spans="1:8" x14ac:dyDescent="0.15">
      <c r="A41">
        <v>38</v>
      </c>
      <c r="B41" s="1">
        <v>34731</v>
      </c>
      <c r="C41" s="4">
        <v>1501</v>
      </c>
      <c r="D41" s="4">
        <f t="shared" si="4"/>
        <v>1814.9482404034222</v>
      </c>
      <c r="E41" s="4">
        <f t="shared" si="5"/>
        <v>5.150515808969372E-2</v>
      </c>
      <c r="F41" s="4">
        <f t="shared" si="6"/>
        <v>0.84251156839608032</v>
      </c>
      <c r="G41" s="5">
        <f t="shared" si="7"/>
        <v>1553.4743460167117</v>
      </c>
      <c r="H41" s="12">
        <f t="shared" si="3"/>
        <v>3.4959590950507463E-2</v>
      </c>
    </row>
    <row r="42" spans="1:8" x14ac:dyDescent="0.15">
      <c r="A42">
        <v>39</v>
      </c>
      <c r="B42" s="1">
        <v>34759</v>
      </c>
      <c r="C42" s="4">
        <v>1725</v>
      </c>
      <c r="D42" s="4">
        <f t="shared" si="4"/>
        <v>1840.0427947561648</v>
      </c>
      <c r="E42" s="4">
        <f t="shared" si="5"/>
        <v>0.37689476047423243</v>
      </c>
      <c r="F42" s="4">
        <f t="shared" si="6"/>
        <v>0.91363583746033372</v>
      </c>
      <c r="G42" s="5">
        <f t="shared" si="7"/>
        <v>1642.1380898945679</v>
      </c>
      <c r="H42" s="12">
        <f t="shared" si="3"/>
        <v>4.803588991619253E-2</v>
      </c>
    </row>
    <row r="43" spans="1:8" x14ac:dyDescent="0.15">
      <c r="A43">
        <v>40</v>
      </c>
      <c r="B43" s="1">
        <v>34790</v>
      </c>
      <c r="C43" s="4">
        <v>1699</v>
      </c>
      <c r="D43" s="4">
        <f t="shared" si="4"/>
        <v>1834.188136929509</v>
      </c>
      <c r="E43" s="4">
        <f t="shared" si="5"/>
        <v>0.29592688780010479</v>
      </c>
      <c r="F43" s="4">
        <f t="shared" si="6"/>
        <v>0.93255919069707027</v>
      </c>
      <c r="G43" s="5">
        <f t="shared" si="7"/>
        <v>1720.3019172929339</v>
      </c>
      <c r="H43" s="12">
        <f t="shared" si="3"/>
        <v>1.2537914828095305E-2</v>
      </c>
    </row>
    <row r="44" spans="1:8" x14ac:dyDescent="0.15">
      <c r="A44">
        <v>41</v>
      </c>
      <c r="B44" s="1">
        <v>34820</v>
      </c>
      <c r="C44" s="4">
        <v>1807</v>
      </c>
      <c r="D44" s="4">
        <f t="shared" si="4"/>
        <v>1826.9356188845893</v>
      </c>
      <c r="E44" s="4">
        <f t="shared" si="5"/>
        <v>0.19784835606109707</v>
      </c>
      <c r="F44" s="4">
        <f t="shared" si="6"/>
        <v>0.99720631957267136</v>
      </c>
      <c r="G44" s="5">
        <f t="shared" si="7"/>
        <v>1834.6071294698424</v>
      </c>
      <c r="H44" s="12">
        <f t="shared" si="3"/>
        <v>1.5277880171467874E-2</v>
      </c>
    </row>
    <row r="45" spans="1:8" x14ac:dyDescent="0.15">
      <c r="A45">
        <v>42</v>
      </c>
      <c r="B45" s="1">
        <v>34851</v>
      </c>
      <c r="C45" s="4">
        <v>1863</v>
      </c>
      <c r="D45" s="4">
        <f t="shared" si="4"/>
        <v>1843.4263451073866</v>
      </c>
      <c r="E45" s="4">
        <f t="shared" si="5"/>
        <v>0.40954514304377515</v>
      </c>
      <c r="F45" s="4">
        <f t="shared" si="6"/>
        <v>0.99372532220951526</v>
      </c>
      <c r="G45" s="5">
        <f t="shared" si="7"/>
        <v>1804.1646520154327</v>
      </c>
      <c r="H45" s="12">
        <f t="shared" si="3"/>
        <v>3.1580970469440313E-2</v>
      </c>
    </row>
    <row r="46" spans="1:8" x14ac:dyDescent="0.15">
      <c r="A46">
        <v>43</v>
      </c>
      <c r="B46" s="1">
        <v>34881</v>
      </c>
      <c r="C46" s="4">
        <v>1886</v>
      </c>
      <c r="D46" s="4">
        <f t="shared" si="4"/>
        <v>1825.412421326708</v>
      </c>
      <c r="E46" s="4">
        <f t="shared" si="5"/>
        <v>0.17016513859471871</v>
      </c>
      <c r="F46" s="4">
        <f t="shared" si="6"/>
        <v>1.0542165229945195</v>
      </c>
      <c r="G46" s="5">
        <f t="shared" si="7"/>
        <v>1957.5306787965619</v>
      </c>
      <c r="H46" s="12">
        <f t="shared" si="3"/>
        <v>3.7927189181634104E-2</v>
      </c>
    </row>
    <row r="47" spans="1:8" x14ac:dyDescent="0.15">
      <c r="A47">
        <v>44</v>
      </c>
      <c r="B47" s="1">
        <v>34912</v>
      </c>
      <c r="C47" s="4">
        <v>1861</v>
      </c>
      <c r="D47" s="4">
        <f t="shared" si="4"/>
        <v>1827.698632169192</v>
      </c>
      <c r="E47" s="4">
        <f t="shared" si="5"/>
        <v>0.19765936523078939</v>
      </c>
      <c r="F47" s="4">
        <f t="shared" si="6"/>
        <v>1.0159702024928254</v>
      </c>
      <c r="G47" s="5">
        <f t="shared" si="7"/>
        <v>1853.1446145795085</v>
      </c>
      <c r="H47" s="12">
        <f t="shared" si="3"/>
        <v>4.2210561098826056E-3</v>
      </c>
    </row>
    <row r="48" spans="1:8" x14ac:dyDescent="0.15">
      <c r="A48">
        <v>45</v>
      </c>
      <c r="B48" s="1">
        <v>34943</v>
      </c>
      <c r="C48" s="4">
        <v>1845</v>
      </c>
      <c r="D48" s="4">
        <f t="shared" si="4"/>
        <v>1845.1861090323223</v>
      </c>
      <c r="E48" s="4">
        <f t="shared" si="5"/>
        <v>0.42230959840383253</v>
      </c>
      <c r="F48" s="4">
        <f t="shared" si="6"/>
        <v>0.98220520196654093</v>
      </c>
      <c r="G48" s="5">
        <f t="shared" si="7"/>
        <v>1783.3119826229888</v>
      </c>
      <c r="H48" s="12">
        <f t="shared" si="3"/>
        <v>3.3435239770737771E-2</v>
      </c>
    </row>
    <row r="49" spans="1:8" x14ac:dyDescent="0.15">
      <c r="A49">
        <v>46</v>
      </c>
      <c r="B49" s="1">
        <v>34973</v>
      </c>
      <c r="C49" s="4">
        <v>1788</v>
      </c>
      <c r="D49" s="4">
        <f t="shared" si="4"/>
        <v>1820.7081442324916</v>
      </c>
      <c r="E49" s="4">
        <f t="shared" si="5"/>
        <v>9.8775098961271124E-2</v>
      </c>
      <c r="F49" s="4">
        <f t="shared" si="6"/>
        <v>1.0093886466553266</v>
      </c>
      <c r="G49" s="5">
        <f t="shared" si="7"/>
        <v>1880.7986149114661</v>
      </c>
      <c r="H49" s="12">
        <f t="shared" si="3"/>
        <v>5.1900791337508988E-2</v>
      </c>
    </row>
    <row r="50" spans="1:8" x14ac:dyDescent="0.15">
      <c r="A50">
        <v>47</v>
      </c>
      <c r="B50" s="1">
        <v>35004</v>
      </c>
      <c r="C50" s="4">
        <v>1879</v>
      </c>
      <c r="D50" s="4">
        <f t="shared" si="4"/>
        <v>1830.4798116335601</v>
      </c>
      <c r="E50" s="4">
        <f t="shared" si="5"/>
        <v>0.22445702194224648</v>
      </c>
      <c r="F50" s="4">
        <f t="shared" si="6"/>
        <v>1.0161342807121929</v>
      </c>
      <c r="G50" s="5">
        <f t="shared" si="7"/>
        <v>1843.1905767693684</v>
      </c>
      <c r="H50" s="12">
        <f t="shared" si="3"/>
        <v>1.9057702624072186E-2</v>
      </c>
    </row>
    <row r="51" spans="1:8" x14ac:dyDescent="0.15">
      <c r="A51">
        <v>48</v>
      </c>
      <c r="B51" s="1">
        <v>35034</v>
      </c>
      <c r="C51" s="4">
        <v>2598</v>
      </c>
      <c r="D51" s="4">
        <f t="shared" si="4"/>
        <v>1839.9210718432664</v>
      </c>
      <c r="E51" s="4">
        <f t="shared" si="5"/>
        <v>0.34421288318790744</v>
      </c>
      <c r="F51" s="4">
        <f t="shared" si="6"/>
        <v>1.3985197006297425</v>
      </c>
      <c r="G51" s="5">
        <f t="shared" si="7"/>
        <v>2551.0308758294618</v>
      </c>
      <c r="H51" s="12">
        <f t="shared" si="3"/>
        <v>1.8078954646088601E-2</v>
      </c>
    </row>
    <row r="52" spans="1:8" x14ac:dyDescent="0.15">
      <c r="A52">
        <v>49</v>
      </c>
      <c r="B52" s="1">
        <v>35065</v>
      </c>
      <c r="C52" s="4">
        <v>1679</v>
      </c>
      <c r="D52" s="4">
        <f t="shared" si="4"/>
        <v>1876.0107958845383</v>
      </c>
      <c r="E52" s="4">
        <f t="shared" si="5"/>
        <v>0.80866182358469108</v>
      </c>
      <c r="F52" s="4">
        <f t="shared" si="6"/>
        <v>0.86367407606612223</v>
      </c>
      <c r="G52" s="5">
        <f t="shared" si="7"/>
        <v>1567.6417189967435</v>
      </c>
      <c r="H52" s="12">
        <f t="shared" si="3"/>
        <v>6.6324169745834716E-2</v>
      </c>
    </row>
    <row r="53" spans="1:8" x14ac:dyDescent="0.15">
      <c r="A53">
        <v>50</v>
      </c>
      <c r="B53" s="1">
        <v>35096</v>
      </c>
      <c r="C53" s="4">
        <v>1652</v>
      </c>
      <c r="D53" s="4">
        <f t="shared" si="4"/>
        <v>1899.7843495766786</v>
      </c>
      <c r="E53" s="4">
        <f t="shared" si="5"/>
        <v>1.1070494909901738</v>
      </c>
      <c r="F53" s="4">
        <f t="shared" si="6"/>
        <v>0.84998049040127199</v>
      </c>
      <c r="G53" s="5">
        <f t="shared" si="7"/>
        <v>1581.2421049099516</v>
      </c>
      <c r="H53" s="12">
        <f t="shared" si="3"/>
        <v>4.283165562351595E-2</v>
      </c>
    </row>
    <row r="54" spans="1:8" x14ac:dyDescent="0.15">
      <c r="A54">
        <v>51</v>
      </c>
      <c r="B54" s="1">
        <v>35125</v>
      </c>
      <c r="C54" s="4">
        <v>1837</v>
      </c>
      <c r="D54" s="4">
        <f t="shared" si="4"/>
        <v>1930.9034532127744</v>
      </c>
      <c r="E54" s="4">
        <f t="shared" si="5"/>
        <v>1.4970024192104447</v>
      </c>
      <c r="F54" s="4">
        <f t="shared" si="6"/>
        <v>0.92409924875590455</v>
      </c>
      <c r="G54" s="5">
        <f t="shared" si="7"/>
        <v>1736.722505308335</v>
      </c>
      <c r="H54" s="12">
        <f t="shared" si="3"/>
        <v>5.4587640006350011E-2</v>
      </c>
    </row>
    <row r="55" spans="1:8" x14ac:dyDescent="0.15">
      <c r="A55">
        <v>52</v>
      </c>
      <c r="B55" s="1">
        <v>35156</v>
      </c>
      <c r="C55" s="4">
        <v>1798</v>
      </c>
      <c r="D55" s="4">
        <f t="shared" si="4"/>
        <v>1931.2047743766821</v>
      </c>
      <c r="E55" s="4">
        <f t="shared" si="5"/>
        <v>1.4814666813209596</v>
      </c>
      <c r="F55" s="4">
        <f t="shared" si="6"/>
        <v>0.93242978025476453</v>
      </c>
      <c r="G55" s="5">
        <f t="shared" si="7"/>
        <v>1802.0778050068136</v>
      </c>
      <c r="H55" s="12">
        <f t="shared" si="3"/>
        <v>2.2679671895515048E-3</v>
      </c>
    </row>
    <row r="56" spans="1:8" x14ac:dyDescent="0.15">
      <c r="A56">
        <v>53</v>
      </c>
      <c r="B56" s="1">
        <v>35186</v>
      </c>
      <c r="C56" s="4">
        <v>1957</v>
      </c>
      <c r="D56" s="4">
        <f t="shared" si="4"/>
        <v>1940.83380594644</v>
      </c>
      <c r="E56" s="4">
        <f t="shared" si="5"/>
        <v>1.5873297045831902</v>
      </c>
      <c r="F56" s="4">
        <f t="shared" si="6"/>
        <v>1.0004938595737216</v>
      </c>
      <c r="G56" s="5">
        <f t="shared" si="7"/>
        <v>1927.2869333341919</v>
      </c>
      <c r="H56" s="12">
        <f t="shared" si="3"/>
        <v>1.5182967126115549E-2</v>
      </c>
    </row>
    <row r="57" spans="1:8" x14ac:dyDescent="0.15">
      <c r="A57">
        <v>54</v>
      </c>
      <c r="B57" s="1">
        <v>35217</v>
      </c>
      <c r="C57" s="4">
        <v>1958</v>
      </c>
      <c r="D57" s="4">
        <f t="shared" si="4"/>
        <v>1950.0617257038359</v>
      </c>
      <c r="E57" s="4">
        <f t="shared" si="5"/>
        <v>1.6866054972370197</v>
      </c>
      <c r="F57" s="4">
        <f t="shared" si="6"/>
        <v>0.99682186558392627</v>
      </c>
      <c r="G57" s="5">
        <f t="shared" si="7"/>
        <v>1930.2330688913855</v>
      </c>
      <c r="H57" s="12">
        <f t="shared" si="3"/>
        <v>1.4181272272019648E-2</v>
      </c>
    </row>
    <row r="58" spans="1:8" x14ac:dyDescent="0.15">
      <c r="A58">
        <v>55</v>
      </c>
      <c r="B58" s="1">
        <v>35247</v>
      </c>
      <c r="C58" s="4">
        <v>2034</v>
      </c>
      <c r="D58" s="4">
        <f t="shared" si="4"/>
        <v>1945.635966564063</v>
      </c>
      <c r="E58" s="4">
        <f t="shared" si="5"/>
        <v>1.6071862586528201</v>
      </c>
      <c r="F58" s="4">
        <f t="shared" si="6"/>
        <v>1.0522221547504003</v>
      </c>
      <c r="G58" s="5">
        <f t="shared" si="7"/>
        <v>2057.5653394791511</v>
      </c>
      <c r="H58" s="12">
        <f t="shared" si="3"/>
        <v>1.1585712624951394E-2</v>
      </c>
    </row>
    <row r="59" spans="1:8" x14ac:dyDescent="0.15">
      <c r="A59">
        <v>56</v>
      </c>
      <c r="B59" s="1">
        <v>35278</v>
      </c>
      <c r="C59" s="4">
        <v>2062</v>
      </c>
      <c r="D59" s="4">
        <f t="shared" si="4"/>
        <v>1969.7594496779257</v>
      </c>
      <c r="E59" s="4">
        <f t="shared" si="5"/>
        <v>1.8997452367525529</v>
      </c>
      <c r="F59" s="4">
        <f t="shared" si="6"/>
        <v>1.0246535598092332</v>
      </c>
      <c r="G59" s="5">
        <f t="shared" si="7"/>
        <v>1978.3410202760624</v>
      </c>
      <c r="H59" s="12">
        <f t="shared" si="3"/>
        <v>4.0571765142549752E-2</v>
      </c>
    </row>
    <row r="60" spans="1:8" x14ac:dyDescent="0.15">
      <c r="A60">
        <v>57</v>
      </c>
      <c r="B60" s="1">
        <v>35309</v>
      </c>
      <c r="C60" s="4">
        <v>1781</v>
      </c>
      <c r="D60" s="4">
        <f t="shared" si="4"/>
        <v>1928.348023378556</v>
      </c>
      <c r="E60" s="4">
        <f t="shared" si="5"/>
        <v>1.3369940807169507</v>
      </c>
      <c r="F60" s="4">
        <f t="shared" si="6"/>
        <v>0.96722060306575774</v>
      </c>
      <c r="G60" s="5">
        <f t="shared" si="7"/>
        <v>1936.573917750359</v>
      </c>
      <c r="H60" s="12">
        <f t="shared" si="3"/>
        <v>8.735200322872487E-2</v>
      </c>
    </row>
    <row r="61" spans="1:8" x14ac:dyDescent="0.15">
      <c r="A61">
        <v>58</v>
      </c>
      <c r="B61" s="1">
        <v>35339</v>
      </c>
      <c r="C61" s="4">
        <v>1860</v>
      </c>
      <c r="D61" s="4">
        <f t="shared" si="4"/>
        <v>1905.8995276632681</v>
      </c>
      <c r="E61" s="4">
        <f t="shared" si="5"/>
        <v>1.0279442119455371</v>
      </c>
      <c r="F61" s="4">
        <f t="shared" si="6"/>
        <v>1.0008121844161735</v>
      </c>
      <c r="G61" s="5">
        <f t="shared" si="7"/>
        <v>1947.8021482442757</v>
      </c>
      <c r="H61" s="12">
        <f t="shared" si="3"/>
        <v>4.720545604530952E-2</v>
      </c>
    </row>
    <row r="62" spans="1:8" x14ac:dyDescent="0.15">
      <c r="A62">
        <v>59</v>
      </c>
      <c r="B62" s="1">
        <v>35370</v>
      </c>
      <c r="C62" s="4">
        <v>1992</v>
      </c>
      <c r="D62" s="4">
        <f t="shared" si="4"/>
        <v>1921.5411348006364</v>
      </c>
      <c r="E62" s="4">
        <f t="shared" si="5"/>
        <v>1.2178226062147257</v>
      </c>
      <c r="F62" s="4">
        <f t="shared" si="6"/>
        <v>1.0218836432120413</v>
      </c>
      <c r="G62" s="5">
        <f t="shared" si="7"/>
        <v>1937.6943750042408</v>
      </c>
      <c r="H62" s="12">
        <f t="shared" si="3"/>
        <v>2.7261859937630129E-2</v>
      </c>
    </row>
    <row r="63" spans="1:8" x14ac:dyDescent="0.15">
      <c r="A63">
        <v>60</v>
      </c>
      <c r="B63" s="1">
        <v>35400</v>
      </c>
      <c r="C63" s="4">
        <v>2547</v>
      </c>
      <c r="D63" s="4">
        <f t="shared" si="4"/>
        <v>1894.9915762903636</v>
      </c>
      <c r="E63" s="4">
        <f t="shared" si="5"/>
        <v>0.85703518649895782</v>
      </c>
      <c r="F63" s="4">
        <f t="shared" si="6"/>
        <v>1.3845023031598387</v>
      </c>
      <c r="G63" s="5">
        <f t="shared" si="7"/>
        <v>2689.0162814957853</v>
      </c>
      <c r="H63" s="12">
        <f t="shared" si="3"/>
        <v>5.5758257359947105E-2</v>
      </c>
    </row>
    <row r="64" spans="1:8" x14ac:dyDescent="0.15">
      <c r="A64">
        <v>61</v>
      </c>
      <c r="B64" s="1">
        <v>35431</v>
      </c>
      <c r="C64" s="4">
        <v>1706</v>
      </c>
      <c r="D64" s="4">
        <f t="shared" si="4"/>
        <v>1917.5690891315305</v>
      </c>
      <c r="E64" s="4">
        <f t="shared" si="5"/>
        <v>1.139253918440104</v>
      </c>
      <c r="F64" s="4">
        <f t="shared" si="6"/>
        <v>0.87085966063452835</v>
      </c>
      <c r="G64" s="5">
        <f t="shared" si="7"/>
        <v>1637.3952978785201</v>
      </c>
      <c r="H64" s="12">
        <f t="shared" si="3"/>
        <v>4.0213776155615437E-2</v>
      </c>
    </row>
    <row r="65" spans="1:8" x14ac:dyDescent="0.15">
      <c r="A65">
        <v>62</v>
      </c>
      <c r="B65" s="1">
        <v>35462</v>
      </c>
      <c r="C65" s="4">
        <v>1621</v>
      </c>
      <c r="D65" s="4">
        <f t="shared" si="4"/>
        <v>1915.5348433297986</v>
      </c>
      <c r="E65" s="4">
        <f t="shared" si="5"/>
        <v>1.0980199694873263</v>
      </c>
      <c r="F65" s="4">
        <f t="shared" si="6"/>
        <v>0.8491771189993923</v>
      </c>
      <c r="G65" s="5">
        <f t="shared" si="7"/>
        <v>1630.864658362626</v>
      </c>
      <c r="H65" s="12">
        <f t="shared" si="3"/>
        <v>6.0855387801517337E-3</v>
      </c>
    </row>
    <row r="66" spans="1:8" x14ac:dyDescent="0.15">
      <c r="A66">
        <v>63</v>
      </c>
      <c r="B66" s="1">
        <v>35490</v>
      </c>
      <c r="C66" s="4">
        <v>1853</v>
      </c>
      <c r="D66" s="4">
        <f t="shared" si="4"/>
        <v>1940.8497182501628</v>
      </c>
      <c r="E66" s="4">
        <f t="shared" si="5"/>
        <v>1.4126746563915229</v>
      </c>
      <c r="F66" s="4">
        <f t="shared" si="6"/>
        <v>0.93260699931761804</v>
      </c>
      <c r="G66" s="5">
        <f t="shared" si="7"/>
        <v>1771.1589891157485</v>
      </c>
      <c r="H66" s="12">
        <f t="shared" si="3"/>
        <v>4.416676248475529E-2</v>
      </c>
    </row>
    <row r="67" spans="1:8" x14ac:dyDescent="0.15">
      <c r="A67">
        <v>64</v>
      </c>
      <c r="B67" s="1">
        <v>35521</v>
      </c>
      <c r="C67" s="4">
        <v>1817</v>
      </c>
      <c r="D67" s="4">
        <f t="shared" si="4"/>
        <v>1944.0151065568091</v>
      </c>
      <c r="E67" s="4">
        <f t="shared" si="5"/>
        <v>1.4354480332801536</v>
      </c>
      <c r="F67" s="4">
        <f t="shared" si="6"/>
        <v>0.93329202861329574</v>
      </c>
      <c r="G67" s="5">
        <f t="shared" si="7"/>
        <v>1811.0232962149516</v>
      </c>
      <c r="H67" s="12">
        <f t="shared" si="3"/>
        <v>3.2893251431196243E-3</v>
      </c>
    </row>
    <row r="68" spans="1:8" x14ac:dyDescent="0.15">
      <c r="A68">
        <v>65</v>
      </c>
      <c r="B68" s="1">
        <v>35551</v>
      </c>
      <c r="C68" s="4">
        <v>2060</v>
      </c>
      <c r="D68" s="4">
        <f t="shared" si="4"/>
        <v>1976.4951457205771</v>
      </c>
      <c r="E68" s="4">
        <f t="shared" si="5"/>
        <v>1.8388169315969323</v>
      </c>
      <c r="F68" s="4">
        <f t="shared" si="6"/>
        <v>1.0121364289129926</v>
      </c>
      <c r="G68" s="5">
        <f t="shared" si="7"/>
        <v>1946.4113339716755</v>
      </c>
      <c r="H68" s="12">
        <f t="shared" si="3"/>
        <v>5.5140129139963349E-2</v>
      </c>
    </row>
    <row r="69" spans="1:8" x14ac:dyDescent="0.15">
      <c r="A69">
        <v>66</v>
      </c>
      <c r="B69" s="1">
        <v>35582</v>
      </c>
      <c r="C69" s="4">
        <v>2002</v>
      </c>
      <c r="D69" s="4">
        <f t="shared" si="4"/>
        <v>1986.5506099977124</v>
      </c>
      <c r="E69" s="4">
        <f t="shared" si="5"/>
        <v>1.9455775577458274</v>
      </c>
      <c r="F69" s="4">
        <f t="shared" si="6"/>
        <v>1.0001281909963426</v>
      </c>
      <c r="G69" s="5">
        <f t="shared" si="7"/>
        <v>1972.0465513989816</v>
      </c>
      <c r="H69" s="12">
        <f t="shared" si="3"/>
        <v>1.4961762537971234E-2</v>
      </c>
    </row>
    <row r="70" spans="1:8" x14ac:dyDescent="0.15">
      <c r="A70">
        <v>67</v>
      </c>
      <c r="B70" s="1">
        <v>35612</v>
      </c>
      <c r="C70" s="4">
        <v>2098</v>
      </c>
      <c r="D70" s="4">
        <f t="shared" si="4"/>
        <v>1989.9671245386912</v>
      </c>
      <c r="E70" s="4">
        <f t="shared" si="5"/>
        <v>1.9646897511687071</v>
      </c>
      <c r="F70" s="4">
        <f t="shared" si="6"/>
        <v>1.0531766710276127</v>
      </c>
      <c r="G70" s="5">
        <f t="shared" si="7"/>
        <v>2092.3397431825601</v>
      </c>
      <c r="H70" s="12">
        <f t="shared" ref="H70:H133" si="8">ABS(C70-G70)/C70</f>
        <v>2.6979298462535073E-3</v>
      </c>
    </row>
    <row r="71" spans="1:8" x14ac:dyDescent="0.15">
      <c r="A71">
        <v>68</v>
      </c>
      <c r="B71" s="1">
        <v>35643</v>
      </c>
      <c r="C71" s="4">
        <v>2079</v>
      </c>
      <c r="D71" s="4">
        <f t="shared" si="4"/>
        <v>2002.0619262185264</v>
      </c>
      <c r="E71" s="4">
        <f t="shared" si="5"/>
        <v>2.0963124248678615</v>
      </c>
      <c r="F71" s="4">
        <f t="shared" si="6"/>
        <v>1.0287550075351111</v>
      </c>
      <c r="G71" s="5">
        <f t="shared" si="7"/>
        <v>2041.0400244093694</v>
      </c>
      <c r="H71" s="12">
        <f t="shared" si="8"/>
        <v>1.8258766517859844E-2</v>
      </c>
    </row>
    <row r="72" spans="1:8" x14ac:dyDescent="0.15">
      <c r="A72">
        <v>69</v>
      </c>
      <c r="B72" s="1">
        <v>35674</v>
      </c>
      <c r="C72" s="4">
        <v>1892</v>
      </c>
      <c r="D72" s="4">
        <f t="shared" si="4"/>
        <v>1991.0226847082804</v>
      </c>
      <c r="E72" s="4">
        <f t="shared" si="5"/>
        <v>1.9256394114170876</v>
      </c>
      <c r="F72" s="4">
        <f t="shared" si="6"/>
        <v>0.96310273952711589</v>
      </c>
      <c r="G72" s="5">
        <f t="shared" si="7"/>
        <v>1938.4631402198706</v>
      </c>
      <c r="H72" s="12">
        <f t="shared" si="8"/>
        <v>2.4557685105639871E-2</v>
      </c>
    </row>
    <row r="73" spans="1:8" x14ac:dyDescent="0.15">
      <c r="A73">
        <v>70</v>
      </c>
      <c r="B73" s="1">
        <v>35704</v>
      </c>
      <c r="C73" s="4">
        <v>2050</v>
      </c>
      <c r="D73" s="4">
        <f t="shared" si="4"/>
        <v>2008.0937482720333</v>
      </c>
      <c r="E73" s="4">
        <f t="shared" si="5"/>
        <v>2.1224270910869412</v>
      </c>
      <c r="F73" s="4">
        <f t="shared" si="6"/>
        <v>1.0066005234908848</v>
      </c>
      <c r="G73" s="5">
        <f t="shared" si="7"/>
        <v>1994.5669656907864</v>
      </c>
      <c r="H73" s="12">
        <f t="shared" si="8"/>
        <v>2.7040504541079782E-2</v>
      </c>
    </row>
    <row r="74" spans="1:8" x14ac:dyDescent="0.15">
      <c r="A74">
        <v>71</v>
      </c>
      <c r="B74" s="1">
        <v>35735</v>
      </c>
      <c r="C74" s="4">
        <v>2082</v>
      </c>
      <c r="D74" s="4">
        <f t="shared" si="4"/>
        <v>2017.6531945246084</v>
      </c>
      <c r="E74" s="4">
        <f t="shared" si="5"/>
        <v>2.2190578443579736</v>
      </c>
      <c r="F74" s="4">
        <f t="shared" si="6"/>
        <v>1.0249942344366232</v>
      </c>
      <c r="G74" s="5">
        <f t="shared" si="7"/>
        <v>2054.2070289238409</v>
      </c>
      <c r="H74" s="12">
        <f t="shared" si="8"/>
        <v>1.3349169585090836E-2</v>
      </c>
    </row>
    <row r="75" spans="1:8" x14ac:dyDescent="0.15">
      <c r="A75">
        <v>72</v>
      </c>
      <c r="B75" s="1">
        <v>35765</v>
      </c>
      <c r="C75" s="4">
        <v>2821</v>
      </c>
      <c r="D75" s="4">
        <f t="shared" si="4"/>
        <v>2024.7075408389787</v>
      </c>
      <c r="E75" s="4">
        <f t="shared" si="5"/>
        <v>2.2818837638553413</v>
      </c>
      <c r="F75" s="4">
        <f t="shared" si="6"/>
        <v>1.3874533777320668</v>
      </c>
      <c r="G75" s="5">
        <f t="shared" si="7"/>
        <v>2796.517785493485</v>
      </c>
      <c r="H75" s="12">
        <f t="shared" si="8"/>
        <v>8.678558846690887E-3</v>
      </c>
    </row>
    <row r="76" spans="1:8" x14ac:dyDescent="0.15">
      <c r="A76">
        <v>73</v>
      </c>
      <c r="B76" s="1">
        <v>35796</v>
      </c>
      <c r="C76" s="4">
        <v>1846</v>
      </c>
      <c r="D76" s="4">
        <f t="shared" si="4"/>
        <v>2052.3525743013606</v>
      </c>
      <c r="E76" s="4">
        <f t="shared" si="5"/>
        <v>2.6114324993737474</v>
      </c>
      <c r="F76" s="4">
        <f t="shared" si="6"/>
        <v>0.87899770208988781</v>
      </c>
      <c r="G76" s="5">
        <f t="shared" si="7"/>
        <v>1765.2233224194019</v>
      </c>
      <c r="H76" s="12">
        <f t="shared" si="8"/>
        <v>4.3757680162837521E-2</v>
      </c>
    </row>
    <row r="77" spans="1:8" x14ac:dyDescent="0.15">
      <c r="A77">
        <v>74</v>
      </c>
      <c r="B77" s="1">
        <v>35827</v>
      </c>
      <c r="C77" s="4">
        <v>1768</v>
      </c>
      <c r="D77" s="4">
        <f t="shared" si="4"/>
        <v>2062.3610482440745</v>
      </c>
      <c r="E77" s="4">
        <f t="shared" si="5"/>
        <v>2.7075438137493273</v>
      </c>
      <c r="F77" s="4">
        <f t="shared" si="6"/>
        <v>0.85177372056316092</v>
      </c>
      <c r="G77" s="5">
        <f t="shared" si="7"/>
        <v>1745.0284149424951</v>
      </c>
      <c r="H77" s="12">
        <f t="shared" si="8"/>
        <v>1.2992977973701841E-2</v>
      </c>
    </row>
    <row r="78" spans="1:8" x14ac:dyDescent="0.15">
      <c r="A78">
        <v>75</v>
      </c>
      <c r="B78" s="1">
        <v>35855</v>
      </c>
      <c r="C78" s="4">
        <v>1894</v>
      </c>
      <c r="D78" s="4">
        <f t="shared" si="4"/>
        <v>2055.716208705624</v>
      </c>
      <c r="E78" s="4">
        <f t="shared" si="5"/>
        <v>2.5860263309273934</v>
      </c>
      <c r="F78" s="4">
        <f t="shared" si="6"/>
        <v>0.93007564308739332</v>
      </c>
      <c r="G78" s="5">
        <f t="shared" si="7"/>
        <v>1925.8974230241054</v>
      </c>
      <c r="H78" s="12">
        <f t="shared" si="8"/>
        <v>1.6841300435113709E-2</v>
      </c>
    </row>
    <row r="79" spans="1:8" x14ac:dyDescent="0.15">
      <c r="A79">
        <v>76</v>
      </c>
      <c r="B79" s="1">
        <v>35886</v>
      </c>
      <c r="C79" s="4">
        <v>1963</v>
      </c>
      <c r="D79" s="4">
        <f t="shared" si="4"/>
        <v>2070.6085327952028</v>
      </c>
      <c r="E79" s="4">
        <f t="shared" si="5"/>
        <v>2.7459246445627921</v>
      </c>
      <c r="F79" s="4">
        <f t="shared" si="6"/>
        <v>0.93772152748069282</v>
      </c>
      <c r="G79" s="5">
        <f t="shared" si="7"/>
        <v>1920.9970684365437</v>
      </c>
      <c r="H79" s="12">
        <f t="shared" si="8"/>
        <v>2.1397316130135652E-2</v>
      </c>
    </row>
    <row r="80" spans="1:8" x14ac:dyDescent="0.15">
      <c r="A80">
        <v>77</v>
      </c>
      <c r="B80" s="1">
        <v>35916</v>
      </c>
      <c r="C80" s="4">
        <v>2140</v>
      </c>
      <c r="D80" s="4">
        <f t="shared" si="4"/>
        <v>2084.5614849524277</v>
      </c>
      <c r="E80" s="4">
        <f t="shared" si="5"/>
        <v>2.8915399088188849</v>
      </c>
      <c r="F80" s="4">
        <f t="shared" si="6"/>
        <v>1.0165541815650241</v>
      </c>
      <c r="G80" s="5">
        <f t="shared" si="7"/>
        <v>2098.5175764239198</v>
      </c>
      <c r="H80" s="12">
        <f t="shared" si="8"/>
        <v>1.9384310082280483E-2</v>
      </c>
    </row>
    <row r="81" spans="1:8" x14ac:dyDescent="0.15">
      <c r="A81">
        <v>78</v>
      </c>
      <c r="B81" s="1">
        <v>35947</v>
      </c>
      <c r="C81" s="4">
        <v>2059</v>
      </c>
      <c r="D81" s="4">
        <f t="shared" si="4"/>
        <v>2079.6006056417023</v>
      </c>
      <c r="E81" s="4">
        <f t="shared" si="5"/>
        <v>2.7895117752739571</v>
      </c>
      <c r="F81" s="4">
        <f t="shared" si="6"/>
        <v>0.99798841595625953</v>
      </c>
      <c r="G81" s="5">
        <f t="shared" si="7"/>
        <v>2087.7206175443216</v>
      </c>
      <c r="H81" s="12">
        <f t="shared" si="8"/>
        <v>1.3948818622788545E-2</v>
      </c>
    </row>
    <row r="82" spans="1:8" x14ac:dyDescent="0.15">
      <c r="A82">
        <v>79</v>
      </c>
      <c r="B82" s="1">
        <v>35977</v>
      </c>
      <c r="C82" s="4">
        <v>2209</v>
      </c>
      <c r="D82" s="4">
        <f t="shared" ref="D82:D145" si="9">$M$4*C82/F70+(1-$M$4)*(D81+E81)</f>
        <v>2086.5119116937376</v>
      </c>
      <c r="E82" s="4">
        <f t="shared" ref="E82:E145" si="10">$M$2*(D82-D81)+(1-$M$2)*E81</f>
        <v>2.8430671147376763</v>
      </c>
      <c r="F82" s="4">
        <f t="shared" ref="F82:F145" si="11">$M$3*C82/(D81-E81)+(1-$M$3)*F70</f>
        <v>1.0552105709476567</v>
      </c>
      <c r="G82" s="5">
        <f t="shared" ref="G82:G145" si="12">(D81+1*E81)*F70</f>
        <v>2193.1246916420109</v>
      </c>
      <c r="H82" s="12">
        <f t="shared" si="8"/>
        <v>7.1866493245763101E-3</v>
      </c>
    </row>
    <row r="83" spans="1:8" x14ac:dyDescent="0.15">
      <c r="A83">
        <v>80</v>
      </c>
      <c r="B83" s="1">
        <v>36008</v>
      </c>
      <c r="C83" s="4">
        <v>2118</v>
      </c>
      <c r="D83" s="4">
        <f t="shared" si="9"/>
        <v>2080.9997462247043</v>
      </c>
      <c r="E83" s="4">
        <f t="shared" si="10"/>
        <v>2.7345058214569806</v>
      </c>
      <c r="F83" s="4">
        <f t="shared" si="11"/>
        <v>1.0263704937162548</v>
      </c>
      <c r="G83" s="5">
        <f t="shared" si="12"/>
        <v>2149.4343969676347</v>
      </c>
      <c r="H83" s="12">
        <f t="shared" si="8"/>
        <v>1.4841547199072101E-2</v>
      </c>
    </row>
    <row r="84" spans="1:8" x14ac:dyDescent="0.15">
      <c r="A84">
        <v>81</v>
      </c>
      <c r="B84" s="1">
        <v>36039</v>
      </c>
      <c r="C84" s="4">
        <v>2031</v>
      </c>
      <c r="D84" s="4">
        <f t="shared" si="9"/>
        <v>2090.5908217227093</v>
      </c>
      <c r="E84" s="4">
        <f t="shared" si="10"/>
        <v>2.82359467255624</v>
      </c>
      <c r="F84" s="4">
        <f t="shared" si="11"/>
        <v>0.96585155398449585</v>
      </c>
      <c r="G84" s="5">
        <f t="shared" si="12"/>
        <v>2006.8501665921435</v>
      </c>
      <c r="H84" s="12">
        <f t="shared" si="8"/>
        <v>1.1890612214601909E-2</v>
      </c>
    </row>
    <row r="85" spans="1:8" x14ac:dyDescent="0.15">
      <c r="A85">
        <v>82</v>
      </c>
      <c r="B85" s="1">
        <v>36069</v>
      </c>
      <c r="C85" s="4">
        <v>2163</v>
      </c>
      <c r="D85" s="4">
        <f t="shared" si="9"/>
        <v>2108.5637287845025</v>
      </c>
      <c r="E85" s="4">
        <f t="shared" si="10"/>
        <v>3.0204328729054812</v>
      </c>
      <c r="F85" s="4">
        <f t="shared" si="11"/>
        <v>1.0123166800893608</v>
      </c>
      <c r="G85" s="5">
        <f t="shared" si="12"/>
        <v>2107.2320474268395</v>
      </c>
      <c r="H85" s="12">
        <f t="shared" si="8"/>
        <v>2.5782687273768159E-2</v>
      </c>
    </row>
    <row r="86" spans="1:8" x14ac:dyDescent="0.15">
      <c r="A86">
        <v>83</v>
      </c>
      <c r="B86" s="1">
        <v>36100</v>
      </c>
      <c r="C86" s="4">
        <v>2154</v>
      </c>
      <c r="D86" s="4">
        <f t="shared" si="9"/>
        <v>2108.8199556583922</v>
      </c>
      <c r="E86" s="4">
        <f t="shared" si="10"/>
        <v>2.9845169633076702</v>
      </c>
      <c r="F86" s="4">
        <f t="shared" si="11"/>
        <v>1.0246096498358155</v>
      </c>
      <c r="G86" s="5">
        <f t="shared" si="12"/>
        <v>2164.3615912265336</v>
      </c>
      <c r="H86" s="12">
        <f t="shared" si="8"/>
        <v>4.8103951840917456E-3</v>
      </c>
    </row>
    <row r="87" spans="1:8" x14ac:dyDescent="0.15">
      <c r="A87">
        <v>84</v>
      </c>
      <c r="B87" s="1">
        <v>36130</v>
      </c>
      <c r="C87" s="4">
        <v>3037</v>
      </c>
      <c r="D87" s="4">
        <f t="shared" si="9"/>
        <v>2132.8862858004654</v>
      </c>
      <c r="E87" s="4">
        <f t="shared" si="10"/>
        <v>3.258437393462331</v>
      </c>
      <c r="F87" s="4">
        <f t="shared" si="11"/>
        <v>1.3980818150366781</v>
      </c>
      <c r="G87" s="5">
        <f t="shared" si="12"/>
        <v>2930.0302486486635</v>
      </c>
      <c r="H87" s="12">
        <f t="shared" si="8"/>
        <v>3.5222176934914889E-2</v>
      </c>
    </row>
    <row r="88" spans="1:8" x14ac:dyDescent="0.15">
      <c r="A88">
        <v>85</v>
      </c>
      <c r="B88" s="1">
        <v>36161</v>
      </c>
      <c r="C88" s="4">
        <v>1866</v>
      </c>
      <c r="D88" s="4">
        <f t="shared" si="9"/>
        <v>2132.5155233336936</v>
      </c>
      <c r="E88" s="4">
        <f t="shared" si="10"/>
        <v>3.2112824367988373</v>
      </c>
      <c r="F88" s="4">
        <f t="shared" si="11"/>
        <v>0.878456221849644</v>
      </c>
      <c r="G88" s="5">
        <f t="shared" si="12"/>
        <v>1877.666303018902</v>
      </c>
      <c r="H88" s="12">
        <f t="shared" si="8"/>
        <v>6.2520380594330112E-3</v>
      </c>
    </row>
    <row r="89" spans="1:8" x14ac:dyDescent="0.15">
      <c r="A89">
        <v>86</v>
      </c>
      <c r="B89" s="1">
        <v>36192</v>
      </c>
      <c r="C89" s="4">
        <v>1808</v>
      </c>
      <c r="D89" s="4">
        <f t="shared" si="9"/>
        <v>2132.145442505896</v>
      </c>
      <c r="E89" s="4">
        <f t="shared" si="10"/>
        <v>3.1647490310780007</v>
      </c>
      <c r="F89" s="4">
        <f t="shared" si="11"/>
        <v>0.85125519497748525</v>
      </c>
      <c r="G89" s="5">
        <f t="shared" si="12"/>
        <v>1819.1559674576076</v>
      </c>
      <c r="H89" s="12">
        <f t="shared" si="8"/>
        <v>6.1703359831900614E-3</v>
      </c>
    </row>
    <row r="90" spans="1:8" x14ac:dyDescent="0.15">
      <c r="A90">
        <v>87</v>
      </c>
      <c r="B90" s="1">
        <v>36220</v>
      </c>
      <c r="C90" s="4">
        <v>1986</v>
      </c>
      <c r="D90" s="4">
        <f t="shared" si="9"/>
        <v>2135.3101916590381</v>
      </c>
      <c r="E90" s="4">
        <f t="shared" si="10"/>
        <v>3.1647490326640053</v>
      </c>
      <c r="F90" s="4">
        <f t="shared" si="11"/>
        <v>0.93061262923168897</v>
      </c>
      <c r="G90" s="5">
        <f t="shared" si="12"/>
        <v>1985.9999995848159</v>
      </c>
      <c r="H90" s="12">
        <f t="shared" si="8"/>
        <v>2.0905544007334657E-10</v>
      </c>
    </row>
    <row r="91" spans="1:8" x14ac:dyDescent="0.15">
      <c r="A91">
        <v>88</v>
      </c>
      <c r="B91" s="1">
        <v>36251</v>
      </c>
      <c r="C91" s="4">
        <v>2099</v>
      </c>
      <c r="D91" s="4">
        <f t="shared" si="9"/>
        <v>2165.7998634058354</v>
      </c>
      <c r="E91" s="4">
        <f t="shared" si="10"/>
        <v>3.5197874973505865</v>
      </c>
      <c r="F91" s="4">
        <f t="shared" si="11"/>
        <v>0.94679701304187436</v>
      </c>
      <c r="G91" s="5">
        <f t="shared" si="12"/>
        <v>2005.2939878646068</v>
      </c>
      <c r="H91" s="12">
        <f t="shared" si="8"/>
        <v>4.4643169192659919E-2</v>
      </c>
    </row>
    <row r="92" spans="1:8" x14ac:dyDescent="0.15">
      <c r="A92">
        <v>89</v>
      </c>
      <c r="B92" s="1">
        <v>36281</v>
      </c>
      <c r="C92" s="4">
        <v>2210</v>
      </c>
      <c r="D92" s="4">
        <f t="shared" si="9"/>
        <v>2170.6024705398318</v>
      </c>
      <c r="E92" s="4">
        <f t="shared" si="10"/>
        <v>3.5364554425458694</v>
      </c>
      <c r="F92" s="4">
        <f t="shared" si="11"/>
        <v>1.0176252051362937</v>
      </c>
      <c r="G92" s="5">
        <f t="shared" si="12"/>
        <v>2205.2309622768121</v>
      </c>
      <c r="H92" s="12">
        <f t="shared" si="8"/>
        <v>2.1579356213520004E-3</v>
      </c>
    </row>
    <row r="93" spans="1:8" x14ac:dyDescent="0.15">
      <c r="A93">
        <v>90</v>
      </c>
      <c r="B93" s="1">
        <v>36312</v>
      </c>
      <c r="C93" s="4">
        <v>2145</v>
      </c>
      <c r="D93" s="4">
        <f t="shared" si="9"/>
        <v>2167.3533562058242</v>
      </c>
      <c r="E93" s="4">
        <f t="shared" si="10"/>
        <v>3.448289108071843</v>
      </c>
      <c r="F93" s="4">
        <f t="shared" si="11"/>
        <v>0.99640164343130377</v>
      </c>
      <c r="G93" s="5">
        <f t="shared" si="12"/>
        <v>2169.7654628099967</v>
      </c>
      <c r="H93" s="12">
        <f t="shared" si="8"/>
        <v>1.1545670307690785E-2</v>
      </c>
    </row>
    <row r="94" spans="1:8" x14ac:dyDescent="0.15">
      <c r="A94">
        <v>91</v>
      </c>
      <c r="B94" s="1">
        <v>36342</v>
      </c>
      <c r="C94" s="4">
        <v>2339</v>
      </c>
      <c r="D94" s="4">
        <f t="shared" si="9"/>
        <v>2183.3300904444081</v>
      </c>
      <c r="E94" s="4">
        <f t="shared" si="10"/>
        <v>3.6110738292065316</v>
      </c>
      <c r="F94" s="4">
        <f t="shared" si="11"/>
        <v>1.0602025773751904</v>
      </c>
      <c r="G94" s="5">
        <f t="shared" si="12"/>
        <v>2290.6528435657888</v>
      </c>
      <c r="H94" s="12">
        <f t="shared" si="8"/>
        <v>2.0670011301501166E-2</v>
      </c>
    </row>
    <row r="95" spans="1:8" x14ac:dyDescent="0.15">
      <c r="A95">
        <v>92</v>
      </c>
      <c r="B95" s="1">
        <v>36373</v>
      </c>
      <c r="C95" s="4">
        <v>2140</v>
      </c>
      <c r="D95" s="4">
        <f t="shared" si="9"/>
        <v>2159.0708265334752</v>
      </c>
      <c r="E95" s="4">
        <f t="shared" si="10"/>
        <v>3.2489486724375571</v>
      </c>
      <c r="F95" s="4">
        <f t="shared" si="11"/>
        <v>1.017710655487851</v>
      </c>
      <c r="G95" s="5">
        <f t="shared" si="12"/>
        <v>2244.6118825039107</v>
      </c>
      <c r="H95" s="12">
        <f t="shared" si="8"/>
        <v>4.8884057244818077E-2</v>
      </c>
    </row>
    <row r="96" spans="1:8" x14ac:dyDescent="0.15">
      <c r="A96">
        <v>93</v>
      </c>
      <c r="B96" s="1">
        <v>36404</v>
      </c>
      <c r="C96" s="4">
        <v>2126</v>
      </c>
      <c r="D96" s="4">
        <f t="shared" si="9"/>
        <v>2172.9420810626398</v>
      </c>
      <c r="E96" s="4">
        <f t="shared" si="10"/>
        <v>3.3869665253061041</v>
      </c>
      <c r="F96" s="4">
        <f t="shared" si="11"/>
        <v>0.96979675999531345</v>
      </c>
      <c r="G96" s="5">
        <f t="shared" si="12"/>
        <v>2088.4799150940366</v>
      </c>
      <c r="H96" s="12">
        <f t="shared" si="8"/>
        <v>1.7648205506097536E-2</v>
      </c>
    </row>
    <row r="97" spans="1:8" x14ac:dyDescent="0.15">
      <c r="A97">
        <v>94</v>
      </c>
      <c r="B97" s="1">
        <v>36434</v>
      </c>
      <c r="C97" s="4">
        <v>2219</v>
      </c>
      <c r="D97" s="4">
        <f t="shared" si="9"/>
        <v>2180.6146419125512</v>
      </c>
      <c r="E97" s="4">
        <f t="shared" si="10"/>
        <v>3.442650153223207</v>
      </c>
      <c r="F97" s="4">
        <f t="shared" si="11"/>
        <v>1.0143506543117797</v>
      </c>
      <c r="G97" s="5">
        <f t="shared" si="12"/>
        <v>2203.1341962362699</v>
      </c>
      <c r="H97" s="12">
        <f t="shared" si="8"/>
        <v>7.149979163465583E-3</v>
      </c>
    </row>
    <row r="98" spans="1:8" x14ac:dyDescent="0.15">
      <c r="A98">
        <v>95</v>
      </c>
      <c r="B98" s="1">
        <v>36465</v>
      </c>
      <c r="C98" s="4">
        <v>2273</v>
      </c>
      <c r="D98" s="4">
        <f t="shared" si="9"/>
        <v>2193.4496227199706</v>
      </c>
      <c r="E98" s="4">
        <f t="shared" si="10"/>
        <v>3.5646866797371421</v>
      </c>
      <c r="F98" s="4">
        <f t="shared" si="11"/>
        <v>1.0283781321668168</v>
      </c>
      <c r="G98" s="5">
        <f t="shared" si="12"/>
        <v>2237.8061772448723</v>
      </c>
      <c r="H98" s="12">
        <f t="shared" si="8"/>
        <v>1.5483424001376029E-2</v>
      </c>
    </row>
    <row r="99" spans="1:8" x14ac:dyDescent="0.15">
      <c r="A99">
        <v>96</v>
      </c>
      <c r="B99" s="1">
        <v>36495</v>
      </c>
      <c r="C99" s="4">
        <v>3265</v>
      </c>
      <c r="D99" s="4">
        <f t="shared" si="9"/>
        <v>2234.8390828738484</v>
      </c>
      <c r="E99" s="4">
        <f t="shared" si="10"/>
        <v>4.0561519124797982</v>
      </c>
      <c r="F99" s="4">
        <f t="shared" si="11"/>
        <v>1.4161159404048707</v>
      </c>
      <c r="G99" s="5">
        <f t="shared" si="12"/>
        <v>3071.6057533470971</v>
      </c>
      <c r="H99" s="12">
        <f t="shared" si="8"/>
        <v>5.9232541088178527E-2</v>
      </c>
    </row>
    <row r="100" spans="1:8" x14ac:dyDescent="0.15">
      <c r="A100">
        <v>97</v>
      </c>
      <c r="B100" s="1">
        <v>36526</v>
      </c>
      <c r="C100" s="4">
        <v>1920</v>
      </c>
      <c r="D100" s="4">
        <f t="shared" si="9"/>
        <v>2224.3364181967036</v>
      </c>
      <c r="E100" s="4">
        <f t="shared" si="10"/>
        <v>3.8669861481806618</v>
      </c>
      <c r="F100" s="4">
        <f t="shared" si="11"/>
        <v>0.87500494394559458</v>
      </c>
      <c r="G100" s="5">
        <f t="shared" si="12"/>
        <v>1966.7714490675696</v>
      </c>
      <c r="H100" s="12">
        <f t="shared" si="8"/>
        <v>2.4360129722692511E-2</v>
      </c>
    </row>
    <row r="101" spans="1:8" x14ac:dyDescent="0.15">
      <c r="A101">
        <v>98</v>
      </c>
      <c r="B101" s="1">
        <v>36557</v>
      </c>
      <c r="C101" s="4">
        <v>1976</v>
      </c>
      <c r="D101" s="4">
        <f t="shared" si="9"/>
        <v>2253.653930742893</v>
      </c>
      <c r="E101" s="4">
        <f t="shared" si="10"/>
        <v>4.1976701875225437</v>
      </c>
      <c r="F101" s="4">
        <f t="shared" si="11"/>
        <v>0.85876035353746238</v>
      </c>
      <c r="G101" s="5">
        <f t="shared" si="12"/>
        <v>1896.769723415101</v>
      </c>
      <c r="H101" s="12">
        <f t="shared" si="8"/>
        <v>4.0096293818268729E-2</v>
      </c>
    </row>
    <row r="102" spans="1:8" x14ac:dyDescent="0.15">
      <c r="A102">
        <v>99</v>
      </c>
      <c r="B102" s="1">
        <v>36586</v>
      </c>
      <c r="C102" s="4">
        <v>2190</v>
      </c>
      <c r="D102" s="4">
        <f t="shared" si="9"/>
        <v>2283.9480670375365</v>
      </c>
      <c r="E102" s="4">
        <f t="shared" si="10"/>
        <v>4.5367470572853037</v>
      </c>
      <c r="F102" s="4">
        <f t="shared" si="11"/>
        <v>0.93895464194539979</v>
      </c>
      <c r="G102" s="5">
        <f t="shared" si="12"/>
        <v>2101.185214756832</v>
      </c>
      <c r="H102" s="12">
        <f t="shared" si="8"/>
        <v>4.0554696458067578E-2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 t="shared" si="9"/>
        <v>2278.454359661454</v>
      </c>
      <c r="E103" s="4">
        <f t="shared" si="10"/>
        <v>4.4064192543711647</v>
      </c>
      <c r="F103" s="4">
        <f t="shared" si="11"/>
        <v>0.94456997684647637</v>
      </c>
      <c r="G103" s="5">
        <f t="shared" si="12"/>
        <v>2166.730586376666</v>
      </c>
      <c r="H103" s="12">
        <f t="shared" si="8"/>
        <v>1.6290143703877109E-2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 t="shared" si="9"/>
        <v>2291.9708107424412</v>
      </c>
      <c r="E104" s="4">
        <f t="shared" si="10"/>
        <v>4.5247878128774532</v>
      </c>
      <c r="F104" s="4">
        <f t="shared" si="11"/>
        <v>1.0212863446116824</v>
      </c>
      <c r="G104" s="5">
        <f t="shared" si="12"/>
        <v>2323.0966684418158</v>
      </c>
      <c r="H104" s="12">
        <f t="shared" si="8"/>
        <v>1.4384103333977159E-2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 t="shared" si="9"/>
        <v>2330.7356328432575</v>
      </c>
      <c r="E105" s="4">
        <f t="shared" si="10"/>
        <v>4.9696757758402157</v>
      </c>
      <c r="F105" s="4">
        <f t="shared" si="11"/>
        <v>1.0077596959991726</v>
      </c>
      <c r="G105" s="5">
        <f t="shared" si="12"/>
        <v>2288.2319885332754</v>
      </c>
      <c r="H105" s="12">
        <f t="shared" si="8"/>
        <v>5.1706594059977039E-2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 t="shared" si="9"/>
        <v>2332.2696781974564</v>
      </c>
      <c r="E106" s="4">
        <f t="shared" si="10"/>
        <v>4.92503590758181</v>
      </c>
      <c r="F106" s="4">
        <f t="shared" si="11"/>
        <v>1.0599701945054731</v>
      </c>
      <c r="G106" s="5">
        <f t="shared" si="12"/>
        <v>2476.3207881868821</v>
      </c>
      <c r="H106" s="12">
        <f t="shared" si="8"/>
        <v>5.4083589877718455E-3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 t="shared" si="9"/>
        <v>2348.8588131981787</v>
      </c>
      <c r="E107" s="4">
        <f t="shared" si="10"/>
        <v>5.0765899989622332</v>
      </c>
      <c r="F107" s="4">
        <f t="shared" si="11"/>
        <v>1.0221695275413096</v>
      </c>
      <c r="G107" s="5">
        <f t="shared" si="12"/>
        <v>2378.587964494579</v>
      </c>
      <c r="H107" s="12">
        <f t="shared" si="8"/>
        <v>1.7924044387044195E-2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 t="shared" si="9"/>
        <v>2375.127679801145</v>
      </c>
      <c r="E108" s="4">
        <f t="shared" si="10"/>
        <v>5.3519457036210891</v>
      </c>
      <c r="F108" s="4">
        <f t="shared" si="11"/>
        <v>0.97684024667015357</v>
      </c>
      <c r="G108" s="5">
        <f t="shared" si="12"/>
        <v>2282.8389272588493</v>
      </c>
      <c r="H108" s="12">
        <f t="shared" si="8"/>
        <v>3.1874924826611854E-2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 t="shared" si="9"/>
        <v>2363.5932517812189</v>
      </c>
      <c r="E109" s="4">
        <f t="shared" si="10"/>
        <v>5.1325375002144957</v>
      </c>
      <c r="F109" s="4">
        <f t="shared" si="11"/>
        <v>1.0101070787489843</v>
      </c>
      <c r="G109" s="5">
        <f t="shared" si="12"/>
        <v>2414.6410657066194</v>
      </c>
      <c r="H109" s="12">
        <f t="shared" si="8"/>
        <v>2.663310616778037E-2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 t="shared" si="9"/>
        <v>2398.786499011549</v>
      </c>
      <c r="E110" s="4">
        <f t="shared" si="10"/>
        <v>5.523122620678496</v>
      </c>
      <c r="F110" s="4">
        <f t="shared" si="11"/>
        <v>1.0385564079287553</v>
      </c>
      <c r="G110" s="5">
        <f t="shared" si="12"/>
        <v>2435.9458027966093</v>
      </c>
      <c r="H110" s="12">
        <f t="shared" si="8"/>
        <v>4.4352372382656213E-2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 t="shared" si="9"/>
        <v>2398.559083662783</v>
      </c>
      <c r="E111" s="4">
        <f t="shared" si="10"/>
        <v>5.4484046720440995</v>
      </c>
      <c r="F111" s="4">
        <f t="shared" si="11"/>
        <v>1.4149686918525153</v>
      </c>
      <c r="G111" s="5">
        <f t="shared" si="12"/>
        <v>3404.7811808622005</v>
      </c>
      <c r="H111" s="12">
        <f t="shared" si="8"/>
        <v>8.824053588800139E-3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 t="shared" si="9"/>
        <v>2405.7204956992928</v>
      </c>
      <c r="E112" s="4">
        <f t="shared" si="10"/>
        <v>5.4706621368149744</v>
      </c>
      <c r="F112" s="4">
        <f t="shared" si="11"/>
        <v>0.87622350723150488</v>
      </c>
      <c r="G112" s="5">
        <f t="shared" si="12"/>
        <v>2103.5184375752051</v>
      </c>
      <c r="H112" s="12">
        <f t="shared" si="8"/>
        <v>2.5991286983380285E-3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 t="shared" si="9"/>
        <v>2405.2573779335044</v>
      </c>
      <c r="E113" s="4">
        <f t="shared" si="10"/>
        <v>5.393563287224497</v>
      </c>
      <c r="F113" s="4">
        <f t="shared" si="11"/>
        <v>0.85801281369193139</v>
      </c>
      <c r="G113" s="5">
        <f t="shared" si="12"/>
        <v>2070.6353711497391</v>
      </c>
      <c r="H113" s="12">
        <f t="shared" si="8"/>
        <v>9.0815648877870647E-3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 t="shared" si="9"/>
        <v>2429.1457539552621</v>
      </c>
      <c r="E114" s="4">
        <f t="shared" si="10"/>
        <v>5.6338702768043136</v>
      </c>
      <c r="F114" s="4">
        <f t="shared" si="11"/>
        <v>0.94491339152098353</v>
      </c>
      <c r="G114" s="5">
        <f t="shared" si="12"/>
        <v>2263.4918913692504</v>
      </c>
      <c r="H114" s="12">
        <f t="shared" si="8"/>
        <v>2.7291838689621647E-2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 t="shared" si="9"/>
        <v>2414.8571065745036</v>
      </c>
      <c r="E115" s="4">
        <f t="shared" si="10"/>
        <v>5.3750128170474785</v>
      </c>
      <c r="F115" s="4">
        <f t="shared" si="11"/>
        <v>0.93990821436016636</v>
      </c>
      <c r="G115" s="5">
        <f t="shared" si="12"/>
        <v>2299.8197332871555</v>
      </c>
      <c r="H115" s="12">
        <f t="shared" si="8"/>
        <v>3.0847034194153064E-2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 t="shared" si="9"/>
        <v>2419.7635656056718</v>
      </c>
      <c r="E116" s="4">
        <f t="shared" si="10"/>
        <v>5.3689247992147466</v>
      </c>
      <c r="F116" s="4">
        <f t="shared" si="11"/>
        <v>1.0220301693981195</v>
      </c>
      <c r="G116" s="5">
        <f t="shared" si="12"/>
        <v>2471.7500143251818</v>
      </c>
      <c r="H116" s="12">
        <f t="shared" si="8"/>
        <v>7.0850782396025803E-4</v>
      </c>
    </row>
    <row r="117" spans="1:8" x14ac:dyDescent="0.15">
      <c r="A117">
        <v>114</v>
      </c>
      <c r="B117" s="1">
        <v>37043</v>
      </c>
      <c r="C117" s="4">
        <v>2526</v>
      </c>
      <c r="D117" s="4">
        <f t="shared" si="9"/>
        <v>2447.3954468824741</v>
      </c>
      <c r="E117" s="4">
        <f t="shared" si="10"/>
        <v>5.6581920725343728</v>
      </c>
      <c r="F117" s="4">
        <f t="shared" si="11"/>
        <v>1.0152296210497271</v>
      </c>
      <c r="G117" s="5">
        <f t="shared" si="12"/>
        <v>2443.9507812881448</v>
      </c>
      <c r="H117" s="12">
        <f t="shared" si="8"/>
        <v>3.2481875974606195E-2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 t="shared" si="9"/>
        <v>2422.8287331498072</v>
      </c>
      <c r="E118" s="4">
        <f t="shared" si="10"/>
        <v>5.2654735179517917</v>
      </c>
      <c r="F118" s="4">
        <f t="shared" si="11"/>
        <v>1.0516057932348644</v>
      </c>
      <c r="G118" s="5">
        <f t="shared" si="12"/>
        <v>2600.1637428154991</v>
      </c>
      <c r="H118" s="12">
        <f t="shared" si="8"/>
        <v>4.7186364404147828E-2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 t="shared" si="9"/>
        <v>2437.7449758331586</v>
      </c>
      <c r="E119" s="4">
        <f t="shared" si="10"/>
        <v>5.3908679903671093</v>
      </c>
      <c r="F119" s="4">
        <f t="shared" si="11"/>
        <v>1.025932152678259</v>
      </c>
      <c r="G119" s="5">
        <f t="shared" si="12"/>
        <v>2481.9239080553743</v>
      </c>
      <c r="H119" s="12">
        <f t="shared" si="8"/>
        <v>1.4327280359263566E-2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 t="shared" si="9"/>
        <v>2423.3861712183702</v>
      </c>
      <c r="E120" s="4">
        <f t="shared" si="10"/>
        <v>5.1342563427092633</v>
      </c>
      <c r="F120" s="4">
        <f t="shared" si="11"/>
        <v>0.97204814025098329</v>
      </c>
      <c r="G120" s="5">
        <f t="shared" si="12"/>
        <v>2386.5534203292664</v>
      </c>
      <c r="H120" s="12">
        <f t="shared" si="8"/>
        <v>3.0463480280339541E-2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 t="shared" si="9"/>
        <v>2416.5915829108594</v>
      </c>
      <c r="E121" s="4">
        <f t="shared" si="10"/>
        <v>4.9792623566546093</v>
      </c>
      <c r="F121" s="4">
        <f t="shared" si="11"/>
        <v>1.0074013127424972</v>
      </c>
      <c r="G121" s="5">
        <f t="shared" si="12"/>
        <v>2453.0656747659564</v>
      </c>
      <c r="H121" s="12">
        <f t="shared" si="8"/>
        <v>1.8292102435017176E-2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 t="shared" si="9"/>
        <v>2453.9719292007981</v>
      </c>
      <c r="E122" s="4">
        <f t="shared" si="10"/>
        <v>5.4002564511010025</v>
      </c>
      <c r="F122" s="4">
        <f t="shared" si="11"/>
        <v>1.0492990336935428</v>
      </c>
      <c r="G122" s="5">
        <f t="shared" si="12"/>
        <v>2514.9379186060287</v>
      </c>
      <c r="H122" s="12">
        <f t="shared" si="8"/>
        <v>4.6649765501884502E-2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 t="shared" si="9"/>
        <v>2471.3662891116073</v>
      </c>
      <c r="E123" s="4">
        <f t="shared" si="10"/>
        <v>5.5560983585851274</v>
      </c>
      <c r="F123" s="4">
        <f t="shared" si="11"/>
        <v>1.4211032326105195</v>
      </c>
      <c r="G123" s="5">
        <f t="shared" si="12"/>
        <v>3479.9346443103291</v>
      </c>
      <c r="H123" s="12">
        <f t="shared" si="8"/>
        <v>1.7522686530116016E-2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 t="shared" si="9"/>
        <v>2459.3411686187728</v>
      </c>
      <c r="E124" s="4">
        <f t="shared" si="10"/>
        <v>5.3276618863714935</v>
      </c>
      <c r="F124" s="4">
        <f t="shared" si="11"/>
        <v>0.87255337714628045</v>
      </c>
      <c r="G124" s="5">
        <f t="shared" si="12"/>
        <v>2170.3376214893647</v>
      </c>
      <c r="H124" s="12">
        <f t="shared" si="8"/>
        <v>2.6649773646813937E-2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 t="shared" si="9"/>
        <v>2462.8467268938471</v>
      </c>
      <c r="E125" s="4">
        <f t="shared" si="10"/>
        <v>5.3039869111328537</v>
      </c>
      <c r="F125" s="4">
        <f t="shared" si="11"/>
        <v>0.85828384944118119</v>
      </c>
      <c r="G125" s="5">
        <f t="shared" si="12"/>
        <v>2114.7174380805209</v>
      </c>
      <c r="H125" s="12">
        <f t="shared" si="8"/>
        <v>2.7109711145191459E-3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 t="shared" si="9"/>
        <v>2477.9351482747707</v>
      </c>
      <c r="E126" s="4">
        <f t="shared" si="10"/>
        <v>5.4311181249453711</v>
      </c>
      <c r="F126" s="4">
        <f t="shared" si="11"/>
        <v>0.94837730242569662</v>
      </c>
      <c r="G126" s="5">
        <f t="shared" si="12"/>
        <v>2332.1886617663999</v>
      </c>
      <c r="H126" s="12">
        <f t="shared" si="8"/>
        <v>1.4290506438546091E-2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 t="shared" si="9"/>
        <v>2473.435173395384</v>
      </c>
      <c r="E127" s="4">
        <f t="shared" si="10"/>
        <v>5.3020813459650604</v>
      </c>
      <c r="F127" s="4">
        <f t="shared" si="11"/>
        <v>0.93802891609880112</v>
      </c>
      <c r="G127" s="5">
        <f t="shared" si="12"/>
        <v>2334.1363530540302</v>
      </c>
      <c r="H127" s="12">
        <f t="shared" si="8"/>
        <v>1.4841892632187053E-2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 t="shared" si="9"/>
        <v>2488.2768764961802</v>
      </c>
      <c r="E128" s="4">
        <f t="shared" si="10"/>
        <v>5.4260316567110127</v>
      </c>
      <c r="F128" s="4">
        <f t="shared" si="11"/>
        <v>1.0256883998649755</v>
      </c>
      <c r="G128" s="5">
        <f t="shared" si="12"/>
        <v>2533.344256356731</v>
      </c>
      <c r="H128" s="12">
        <f t="shared" si="8"/>
        <v>1.3879230690256534E-2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 t="shared" si="9"/>
        <v>2481.3991651735214</v>
      </c>
      <c r="E129" s="4">
        <f t="shared" si="10"/>
        <v>5.2661665378598492</v>
      </c>
      <c r="F129" s="4">
        <f t="shared" si="11"/>
        <v>1.0125183571181902</v>
      </c>
      <c r="G129" s="5">
        <f t="shared" si="12"/>
        <v>2531.6810584546624</v>
      </c>
      <c r="H129" s="12">
        <f t="shared" si="8"/>
        <v>1.8375325203001783E-2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 t="shared" si="9"/>
        <v>2474.4463990976828</v>
      </c>
      <c r="E130" s="4">
        <f t="shared" si="10"/>
        <v>5.1074033779174997</v>
      </c>
      <c r="F130" s="4">
        <f t="shared" si="11"/>
        <v>1.0487889746252339</v>
      </c>
      <c r="G130" s="5">
        <f t="shared" si="12"/>
        <v>2614.9916686639845</v>
      </c>
      <c r="H130" s="12">
        <f t="shared" si="8"/>
        <v>1.8298936395632577E-2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 t="shared" si="9"/>
        <v>2493.1857736387919</v>
      </c>
      <c r="E131" s="4">
        <f t="shared" si="10"/>
        <v>5.2845264447625517</v>
      </c>
      <c r="F131" s="4">
        <f t="shared" si="11"/>
        <v>1.0307786567377626</v>
      </c>
      <c r="G131" s="5">
        <f t="shared" si="12"/>
        <v>2543.8539702553549</v>
      </c>
      <c r="H131" s="12">
        <f t="shared" si="8"/>
        <v>1.9709452695431656E-2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 t="shared" si="9"/>
        <v>2461.4411514863064</v>
      </c>
      <c r="E132" s="4">
        <f t="shared" si="10"/>
        <v>4.803398933290457</v>
      </c>
      <c r="F132" s="4">
        <f t="shared" si="11"/>
        <v>0.96257511108918026</v>
      </c>
      <c r="G132" s="5">
        <f t="shared" si="12"/>
        <v>2428.6334086685351</v>
      </c>
      <c r="H132" s="12">
        <f t="shared" si="8"/>
        <v>5.7306664635844641E-2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 t="shared" si="9"/>
        <v>2443.5804272867331</v>
      </c>
      <c r="E133" s="4">
        <f t="shared" si="10"/>
        <v>4.5089192172912016</v>
      </c>
      <c r="F133" s="4">
        <f t="shared" si="11"/>
        <v>1.0015657771946203</v>
      </c>
      <c r="G133" s="5">
        <f t="shared" si="12"/>
        <v>2484.4979976367317</v>
      </c>
      <c r="H133" s="12">
        <f t="shared" si="8"/>
        <v>3.4776342206052364E-2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 t="shared" si="9"/>
        <v>2456.4862948508944</v>
      </c>
      <c r="E134" s="4">
        <f t="shared" si="10"/>
        <v>4.6180225322507455</v>
      </c>
      <c r="F134" s="4">
        <f t="shared" si="11"/>
        <v>1.0526179674160776</v>
      </c>
      <c r="G134" s="5">
        <f t="shared" si="12"/>
        <v>2568.7777856821294</v>
      </c>
      <c r="H134" s="12">
        <f t="shared" ref="H134:H197" si="13">ABS(C134-G134)/C134</f>
        <v>1.2388394585878726E-2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 t="shared" si="9"/>
        <v>2459.2795845317405</v>
      </c>
      <c r="E135" s="4">
        <f t="shared" si="10"/>
        <v>4.5943133947427084</v>
      </c>
      <c r="F135" s="4">
        <f t="shared" si="11"/>
        <v>1.4213917012828523</v>
      </c>
      <c r="G135" s="5">
        <f t="shared" si="12"/>
        <v>3497.4833012248937</v>
      </c>
      <c r="H135" s="12">
        <f t="shared" si="13"/>
        <v>2.7188363603479625E-3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 t="shared" si="9"/>
        <v>2454.8292404518197</v>
      </c>
      <c r="E136" s="4">
        <f t="shared" si="10"/>
        <v>4.4767942589334195</v>
      </c>
      <c r="F136" s="4">
        <f t="shared" si="11"/>
        <v>0.87090433833677172</v>
      </c>
      <c r="G136" s="5">
        <f t="shared" si="12"/>
        <v>2149.8614904983228</v>
      </c>
      <c r="H136" s="12">
        <f t="shared" si="13"/>
        <v>1.3607491984122035E-2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 t="shared" si="9"/>
        <v>2438.6668211697333</v>
      </c>
      <c r="E137" s="4">
        <f t="shared" si="10"/>
        <v>4.2086246189090746</v>
      </c>
      <c r="F137" s="4">
        <f t="shared" si="11"/>
        <v>0.85375863631475846</v>
      </c>
      <c r="G137" s="5">
        <f t="shared" si="12"/>
        <v>2110.7826504254722</v>
      </c>
      <c r="H137" s="12">
        <f t="shared" si="13"/>
        <v>3.166307449925327E-2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 t="shared" si="9"/>
        <v>2430.2560893789951</v>
      </c>
      <c r="E138" s="4">
        <f t="shared" si="10"/>
        <v>4.0446586684144883</v>
      </c>
      <c r="F138" s="4">
        <f t="shared" si="11"/>
        <v>0.9455227062226701</v>
      </c>
      <c r="G138" s="5">
        <f t="shared" si="12"/>
        <v>2316.767625439004</v>
      </c>
      <c r="H138" s="12">
        <f t="shared" si="13"/>
        <v>1.9255444539816959E-2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 t="shared" si="9"/>
        <v>2448.746530740671</v>
      </c>
      <c r="E139" s="4">
        <f t="shared" si="10"/>
        <v>4.2323557595377785</v>
      </c>
      <c r="F139" s="4">
        <f t="shared" si="11"/>
        <v>0.94260280472453895</v>
      </c>
      <c r="G139" s="5">
        <f t="shared" si="12"/>
        <v>2283.4444921494123</v>
      </c>
      <c r="H139" s="12">
        <f t="shared" si="13"/>
        <v>2.1241109237285758E-2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 t="shared" si="9"/>
        <v>2468.9766459009979</v>
      </c>
      <c r="E140" s="4">
        <f t="shared" si="10"/>
        <v>4.4402180102567437</v>
      </c>
      <c r="F140" s="4">
        <f t="shared" si="11"/>
        <v>1.0311453406963074</v>
      </c>
      <c r="G140" s="5">
        <f t="shared" si="12"/>
        <v>2515.9919889969683</v>
      </c>
      <c r="H140" s="12">
        <f t="shared" si="13"/>
        <v>2.3295035327263857E-2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 t="shared" si="9"/>
        <v>2454.1398888345857</v>
      </c>
      <c r="E141" s="4">
        <f t="shared" si="10"/>
        <v>4.1897482209503645</v>
      </c>
      <c r="F141" s="4">
        <f t="shared" si="11"/>
        <v>1.0076023142394968</v>
      </c>
      <c r="G141" s="5">
        <f t="shared" si="12"/>
        <v>2504.3799795158498</v>
      </c>
      <c r="H141" s="12">
        <f t="shared" si="13"/>
        <v>2.9338257096526821E-2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 t="shared" si="9"/>
        <v>2466.8633155530906</v>
      </c>
      <c r="E142" s="4">
        <f t="shared" si="10"/>
        <v>4.3006280994992458</v>
      </c>
      <c r="F142" s="4">
        <f t="shared" si="11"/>
        <v>1.052080066831441</v>
      </c>
      <c r="G142" s="5">
        <f t="shared" si="12"/>
        <v>2578.2690193382987</v>
      </c>
      <c r="H142" s="12">
        <f t="shared" si="13"/>
        <v>1.2535802627997443E-2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 t="shared" si="9"/>
        <v>2501.0810991467924</v>
      </c>
      <c r="E143" s="4">
        <f t="shared" si="10"/>
        <v>4.68934798960007</v>
      </c>
      <c r="F143" s="4">
        <f t="shared" si="11"/>
        <v>1.0403714889079738</v>
      </c>
      <c r="G143" s="5">
        <f t="shared" si="12"/>
        <v>2547.2230504170084</v>
      </c>
      <c r="H143" s="12">
        <f t="shared" si="13"/>
        <v>4.2397349467290082E-2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 t="shared" si="9"/>
        <v>2519.6922462325333</v>
      </c>
      <c r="E144" s="4">
        <f t="shared" si="10"/>
        <v>4.8702368517014918</v>
      </c>
      <c r="F144" s="4">
        <f t="shared" si="11"/>
        <v>0.96708979884046309</v>
      </c>
      <c r="G144" s="5">
        <f t="shared" si="12"/>
        <v>2411.9922665162981</v>
      </c>
      <c r="H144" s="12">
        <f t="shared" si="13"/>
        <v>1.9913747860098311E-2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 t="shared" si="9"/>
        <v>2555.2724268055131</v>
      </c>
      <c r="E145" s="4">
        <f t="shared" si="10"/>
        <v>5.2692576058855281</v>
      </c>
      <c r="F145" s="4">
        <f t="shared" si="11"/>
        <v>1.0110053974896847</v>
      </c>
      <c r="G145" s="5">
        <f t="shared" si="12"/>
        <v>2528.5153854466421</v>
      </c>
      <c r="H145" s="12">
        <f t="shared" si="13"/>
        <v>4.2591675332585351E-2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 t="shared" ref="D146:D209" si="14">$M$4*C146/F134+(1-$M$4)*(D145+E145)</f>
        <v>2551.378911210817</v>
      </c>
      <c r="E146" s="4">
        <f t="shared" ref="E146:E209" si="15">$M$2*(D146-D145)+(1-$M$2)*E145</f>
        <v>5.1502037676207557</v>
      </c>
      <c r="F146" s="4">
        <f t="shared" ref="F146:F209" si="16">$M$3*C146/(D145-E145)+(1-$M$3)*F134</f>
        <v>1.0507765697399962</v>
      </c>
      <c r="G146" s="5">
        <f t="shared" ref="G146:G209" si="17">(D145+1*E145)*F134</f>
        <v>2695.2721833292662</v>
      </c>
      <c r="H146" s="12">
        <f t="shared" si="13"/>
        <v>1.3260219296716627E-2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 t="shared" si="14"/>
        <v>2560.409486009873</v>
      </c>
      <c r="E147" s="4">
        <f t="shared" si="15"/>
        <v>5.2006222441093453</v>
      </c>
      <c r="F147" s="4">
        <f t="shared" si="16"/>
        <v>1.4240467614918537</v>
      </c>
      <c r="G147" s="5">
        <f t="shared" si="17"/>
        <v>3633.8292681183466</v>
      </c>
      <c r="H147" s="12">
        <f t="shared" si="13"/>
        <v>5.5201784022039981E-3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 t="shared" si="14"/>
        <v>2584.0087311460775</v>
      </c>
      <c r="E148" s="4">
        <f t="shared" si="15"/>
        <v>5.4396794188466835</v>
      </c>
      <c r="F148" s="4">
        <f t="shared" si="16"/>
        <v>0.87604639512112059</v>
      </c>
      <c r="G148" s="5">
        <f t="shared" si="17"/>
        <v>2234.4009737590677</v>
      </c>
      <c r="H148" s="12">
        <f t="shared" si="13"/>
        <v>2.5555615456141427E-2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 t="shared" si="14"/>
        <v>2592.0862573314389</v>
      </c>
      <c r="E149" s="4">
        <f t="shared" si="15"/>
        <v>5.4739535163751443</v>
      </c>
      <c r="F149" s="4">
        <f t="shared" si="16"/>
        <v>0.85507844715093861</v>
      </c>
      <c r="G149" s="5">
        <f t="shared" si="17"/>
        <v>2210.7639438113283</v>
      </c>
      <c r="H149" s="12">
        <f t="shared" si="13"/>
        <v>3.711607115219325E-3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 t="shared" si="14"/>
        <v>2580.7717147296189</v>
      </c>
      <c r="E150" s="4">
        <f t="shared" si="15"/>
        <v>5.2558170572693461</v>
      </c>
      <c r="F150" s="4">
        <f t="shared" si="16"/>
        <v>0.9419414093078593</v>
      </c>
      <c r="G150" s="5">
        <f t="shared" si="17"/>
        <v>2456.0521601371547</v>
      </c>
      <c r="H150" s="12">
        <f t="shared" si="13"/>
        <v>2.4208573868705053E-2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 t="shared" si="14"/>
        <v>2619.5051443775465</v>
      </c>
      <c r="E151" s="4">
        <f t="shared" si="15"/>
        <v>5.6907987148537522</v>
      </c>
      <c r="F151" s="4">
        <f t="shared" si="16"/>
        <v>0.95205154460421082</v>
      </c>
      <c r="G151" s="5">
        <f t="shared" si="17"/>
        <v>2437.5968045571976</v>
      </c>
      <c r="H151" s="12">
        <f t="shared" si="13"/>
        <v>4.5202975104897132E-2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 t="shared" si="14"/>
        <v>2619.3729074687417</v>
      </c>
      <c r="E152" s="4">
        <f t="shared" si="15"/>
        <v>5.6151387889587134</v>
      </c>
      <c r="F152" s="4">
        <f t="shared" si="16"/>
        <v>1.0303858386800668</v>
      </c>
      <c r="G152" s="5">
        <f t="shared" si="17"/>
        <v>2706.9585651345769</v>
      </c>
      <c r="H152" s="12">
        <f t="shared" si="13"/>
        <v>8.1782365491906619E-3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 t="shared" si="14"/>
        <v>2624.4604772957564</v>
      </c>
      <c r="E153" s="4">
        <f t="shared" si="15"/>
        <v>5.60828397453803</v>
      </c>
      <c r="F153" s="4">
        <f t="shared" si="16"/>
        <v>1.0082986147636914</v>
      </c>
      <c r="G153" s="5">
        <f t="shared" si="17"/>
        <v>2644.9440302602738</v>
      </c>
      <c r="H153" s="12">
        <f t="shared" si="13"/>
        <v>7.3553925852207658E-4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 t="shared" si="14"/>
        <v>2656.0482230352982</v>
      </c>
      <c r="E154" s="4">
        <f t="shared" si="15"/>
        <v>5.9458405822886489</v>
      </c>
      <c r="F154" s="4">
        <f t="shared" si="16"/>
        <v>1.0603673870992778</v>
      </c>
      <c r="G154" s="5">
        <f t="shared" si="17"/>
        <v>2767.0429181285367</v>
      </c>
      <c r="H154" s="12">
        <f t="shared" si="13"/>
        <v>3.4864695455690022E-2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 t="shared" si="14"/>
        <v>2623.2362568703043</v>
      </c>
      <c r="E155" s="4">
        <f t="shared" si="15"/>
        <v>5.4422522520988954</v>
      </c>
      <c r="F155" s="4">
        <f t="shared" si="16"/>
        <v>1.0304720433911456</v>
      </c>
      <c r="G155" s="5">
        <f t="shared" si="17"/>
        <v>2769.4627274300165</v>
      </c>
      <c r="H155" s="12">
        <f t="shared" si="13"/>
        <v>5.6240552032805667E-2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 t="shared" si="14"/>
        <v>2650.1197592704184</v>
      </c>
      <c r="E156" s="4">
        <f t="shared" si="15"/>
        <v>5.7208429223508137</v>
      </c>
      <c r="F156" s="4">
        <f t="shared" si="16"/>
        <v>0.97349621215178672</v>
      </c>
      <c r="G156" s="5">
        <f t="shared" si="17"/>
        <v>2542.1681706034333</v>
      </c>
      <c r="H156" s="12">
        <f t="shared" si="13"/>
        <v>2.8965557447122505E-2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 t="shared" si="14"/>
        <v>2667.1814419970005</v>
      </c>
      <c r="E157" s="4">
        <f t="shared" si="15"/>
        <v>5.8681968378394087</v>
      </c>
      <c r="F157" s="4">
        <f t="shared" si="16"/>
        <v>1.0149342093779425</v>
      </c>
      <c r="G157" s="5">
        <f t="shared" si="17"/>
        <v>2685.0691836891442</v>
      </c>
      <c r="H157" s="12">
        <f t="shared" si="13"/>
        <v>1.5376170264340223E-2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 t="shared" si="14"/>
        <v>2661.1369130406674</v>
      </c>
      <c r="E158" s="4">
        <f t="shared" si="15"/>
        <v>5.7134122874696596</v>
      </c>
      <c r="F158" s="4">
        <f t="shared" si="16"/>
        <v>1.0483360053983457</v>
      </c>
      <c r="G158" s="5">
        <f t="shared" si="17"/>
        <v>2808.7779302396093</v>
      </c>
      <c r="H158" s="12">
        <f t="shared" si="13"/>
        <v>1.6568197698012776E-2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 t="shared" si="14"/>
        <v>2667.4802259068924</v>
      </c>
      <c r="E159" s="4">
        <f t="shared" si="15"/>
        <v>5.7215967180982892</v>
      </c>
      <c r="F159" s="4">
        <f t="shared" si="16"/>
        <v>1.4254767138875626</v>
      </c>
      <c r="G159" s="5">
        <f t="shared" si="17"/>
        <v>3797.7195691670299</v>
      </c>
      <c r="H159" s="12">
        <f t="shared" si="13"/>
        <v>8.6304415495134677E-4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 t="shared" si="14"/>
        <v>2634.8567772868919</v>
      </c>
      <c r="E160" s="4">
        <f t="shared" si="15"/>
        <v>5.2233714836629721</v>
      </c>
      <c r="F160" s="4">
        <f t="shared" si="16"/>
        <v>0.86781487107020028</v>
      </c>
      <c r="G160" s="5">
        <f t="shared" si="17"/>
        <v>2341.8488201418322</v>
      </c>
      <c r="H160" s="12">
        <f t="shared" si="13"/>
        <v>5.5362244318085722E-2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 t="shared" si="14"/>
        <v>2658.7954202247947</v>
      </c>
      <c r="E161" s="4">
        <f t="shared" si="15"/>
        <v>5.466542939729675</v>
      </c>
      <c r="F161" s="4">
        <f t="shared" si="16"/>
        <v>0.86006017519588673</v>
      </c>
      <c r="G161" s="5">
        <f t="shared" si="17"/>
        <v>2257.4756339647452</v>
      </c>
      <c r="H161" s="12">
        <f t="shared" si="13"/>
        <v>2.5269588098123852E-2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 t="shared" si="14"/>
        <v>2670.1901999453394</v>
      </c>
      <c r="E162" s="4">
        <f t="shared" si="15"/>
        <v>5.543569766373559</v>
      </c>
      <c r="F162" s="4">
        <f t="shared" si="16"/>
        <v>0.94418980384939555</v>
      </c>
      <c r="G162" s="5">
        <f t="shared" si="17"/>
        <v>2509.5786683485157</v>
      </c>
      <c r="H162" s="12">
        <f t="shared" si="13"/>
        <v>8.0716725895194665E-3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 t="shared" si="14"/>
        <v>2702.3192693490146</v>
      </c>
      <c r="E163" s="4">
        <f t="shared" si="15"/>
        <v>5.8890007515917224</v>
      </c>
      <c r="F163" s="4">
        <f t="shared" si="16"/>
        <v>0.95956684857983066</v>
      </c>
      <c r="G163" s="5">
        <f t="shared" si="17"/>
        <v>2547.4364684036836</v>
      </c>
      <c r="H163" s="12">
        <f t="shared" si="13"/>
        <v>3.5061943786483467E-2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 t="shared" si="14"/>
        <v>2686.5800805165204</v>
      </c>
      <c r="E164" s="4">
        <f t="shared" si="15"/>
        <v>5.6079811379511533</v>
      </c>
      <c r="F164" s="4">
        <f t="shared" si="16"/>
        <v>1.0253902182338888</v>
      </c>
      <c r="G164" s="5">
        <f t="shared" si="17"/>
        <v>2790.499449707906</v>
      </c>
      <c r="H164" s="12">
        <f t="shared" si="13"/>
        <v>3.0084699043154677E-2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 t="shared" si="14"/>
        <v>2710.7566865961153</v>
      </c>
      <c r="E165" s="4">
        <f t="shared" si="15"/>
        <v>5.8492471850537227</v>
      </c>
      <c r="F165" s="4">
        <f t="shared" si="16"/>
        <v>1.0140775322832751</v>
      </c>
      <c r="G165" s="5">
        <f t="shared" si="17"/>
        <v>2714.5294932495513</v>
      </c>
      <c r="H165" s="12">
        <f t="shared" si="13"/>
        <v>2.4603128548490387E-2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 t="shared" si="14"/>
        <v>2727.7976162559462</v>
      </c>
      <c r="E166" s="4">
        <f t="shared" si="15"/>
        <v>5.9946630680069575</v>
      </c>
      <c r="F166" s="4">
        <f t="shared" si="16"/>
        <v>1.0643738673007381</v>
      </c>
      <c r="G166" s="5">
        <f t="shared" si="17"/>
        <v>2880.6003357819318</v>
      </c>
      <c r="H166" s="12">
        <f t="shared" si="13"/>
        <v>1.4842566422047952E-2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 t="shared" si="14"/>
        <v>2726.8674082143998</v>
      </c>
      <c r="E167" s="4">
        <f t="shared" si="15"/>
        <v>5.9046867620312913</v>
      </c>
      <c r="F167" s="4">
        <f t="shared" si="16"/>
        <v>1.0294915700711775</v>
      </c>
      <c r="G167" s="5">
        <f t="shared" si="17"/>
        <v>2817.0965162818916</v>
      </c>
      <c r="H167" s="12">
        <f t="shared" si="13"/>
        <v>9.3502387251492586E-3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 t="shared" si="14"/>
        <v>2767.5056165761657</v>
      </c>
      <c r="E168" s="4">
        <f t="shared" si="15"/>
        <v>6.3559867093701961</v>
      </c>
      <c r="F168" s="4">
        <f t="shared" si="16"/>
        <v>0.98314228729733399</v>
      </c>
      <c r="G168" s="5">
        <f t="shared" si="17"/>
        <v>2660.3432831336586</v>
      </c>
      <c r="H168" s="12">
        <f t="shared" si="13"/>
        <v>4.4416924161760567E-2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 t="shared" si="14"/>
        <v>2770.0124116164375</v>
      </c>
      <c r="E169" s="4">
        <f t="shared" si="15"/>
        <v>6.3059733528905362</v>
      </c>
      <c r="F169" s="4">
        <f t="shared" si="16"/>
        <v>1.0148367833574583</v>
      </c>
      <c r="G169" s="5">
        <f t="shared" si="17"/>
        <v>2815.2870332544371</v>
      </c>
      <c r="H169" s="12">
        <f t="shared" si="13"/>
        <v>5.1006902015127168E-3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 t="shared" si="14"/>
        <v>2782.1833702841172</v>
      </c>
      <c r="E170" s="4">
        <f t="shared" si="15"/>
        <v>6.3821783399405119</v>
      </c>
      <c r="F170" s="4">
        <f t="shared" si="16"/>
        <v>1.0508450540205145</v>
      </c>
      <c r="G170" s="5">
        <f t="shared" si="17"/>
        <v>2910.5145254127319</v>
      </c>
      <c r="H170" s="12">
        <f t="shared" si="13"/>
        <v>7.6663738790549172E-3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 t="shared" si="14"/>
        <v>2819.6344386484334</v>
      </c>
      <c r="E171" s="4">
        <f t="shared" si="15"/>
        <v>6.7858629588933477</v>
      </c>
      <c r="F171" s="4">
        <f t="shared" si="16"/>
        <v>1.4380809734457292</v>
      </c>
      <c r="G171" s="5">
        <f t="shared" si="17"/>
        <v>3975.0352547126895</v>
      </c>
      <c r="H171" s="12">
        <f t="shared" si="13"/>
        <v>3.9150288926108411E-2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 t="shared" si="14"/>
        <v>2817.3426177185866</v>
      </c>
      <c r="E172" s="4">
        <f t="shared" si="15"/>
        <v>6.6679147039436115</v>
      </c>
      <c r="F172" s="4">
        <f t="shared" si="16"/>
        <v>0.86663899368364139</v>
      </c>
      <c r="G172" s="5">
        <f t="shared" si="17"/>
        <v>2452.8095696295586</v>
      </c>
      <c r="H172" s="12">
        <f t="shared" si="13"/>
        <v>1.1885135985791506E-2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 t="shared" si="14"/>
        <v>2852.6821115912649</v>
      </c>
      <c r="E173" s="4">
        <f t="shared" si="15"/>
        <v>7.0404505590200541</v>
      </c>
      <c r="F173" s="4">
        <f t="shared" si="16"/>
        <v>0.86708356362222394</v>
      </c>
      <c r="G173" s="5">
        <f t="shared" si="17"/>
        <v>2428.8189932703508</v>
      </c>
      <c r="H173" s="12">
        <f t="shared" si="13"/>
        <v>3.5800320257899643E-2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 t="shared" si="14"/>
        <v>2875.0366186239912</v>
      </c>
      <c r="E174" s="4">
        <f t="shared" si="15"/>
        <v>7.2394293138889951</v>
      </c>
      <c r="F174" s="4">
        <f t="shared" si="16"/>
        <v>0.94870581957064304</v>
      </c>
      <c r="G174" s="5">
        <f t="shared" si="17"/>
        <v>2700.1208850203684</v>
      </c>
      <c r="H174" s="12">
        <f t="shared" si="13"/>
        <v>1.9207815103389609E-2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 t="shared" si="14"/>
        <v>2889.4752257007108</v>
      </c>
      <c r="E175" s="4">
        <f t="shared" si="15"/>
        <v>7.3329697438715877</v>
      </c>
      <c r="F175" s="4">
        <f t="shared" si="16"/>
        <v>0.96221844223801678</v>
      </c>
      <c r="G175" s="5">
        <f t="shared" si="17"/>
        <v>2765.7365440568806</v>
      </c>
      <c r="H175" s="12">
        <f t="shared" si="13"/>
        <v>9.0517577725257696E-3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 t="shared" si="14"/>
        <v>2909.2460659959197</v>
      </c>
      <c r="E176" s="4">
        <f t="shared" si="15"/>
        <v>7.494577610459741</v>
      </c>
      <c r="F176" s="4">
        <f t="shared" si="16"/>
        <v>1.0295461922617493</v>
      </c>
      <c r="G176" s="5">
        <f t="shared" si="17"/>
        <v>2970.3587877086379</v>
      </c>
      <c r="H176" s="12">
        <f t="shared" si="13"/>
        <v>1.5459467116792204E-2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 t="shared" si="14"/>
        <v>2942.9499374522488</v>
      </c>
      <c r="E177" s="4">
        <f t="shared" si="15"/>
        <v>7.8351204747491225</v>
      </c>
      <c r="F177" s="4">
        <f t="shared" si="16"/>
        <v>1.0215998124613392</v>
      </c>
      <c r="G177" s="5">
        <f t="shared" si="17"/>
        <v>2957.8011541786886</v>
      </c>
      <c r="H177" s="12">
        <f t="shared" si="13"/>
        <v>3.1816316144455431E-2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 t="shared" si="14"/>
        <v>2944.6865371197027</v>
      </c>
      <c r="E178" s="4">
        <f t="shared" si="15"/>
        <v>7.7558811119544613</v>
      </c>
      <c r="F178" s="4">
        <f t="shared" si="16"/>
        <v>1.0639067815549548</v>
      </c>
      <c r="G178" s="5">
        <f t="shared" si="17"/>
        <v>3140.7385036789915</v>
      </c>
      <c r="H178" s="12">
        <f t="shared" si="13"/>
        <v>7.6158176705137925E-3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 t="shared" si="14"/>
        <v>2948.3216079509598</v>
      </c>
      <c r="E179" s="4">
        <f t="shared" si="15"/>
        <v>7.7023385577584431</v>
      </c>
      <c r="F179" s="4">
        <f t="shared" si="16"/>
        <v>1.0295216328131744</v>
      </c>
      <c r="G179" s="5">
        <f t="shared" si="17"/>
        <v>3039.5145806900528</v>
      </c>
      <c r="H179" s="12">
        <f t="shared" si="13"/>
        <v>5.1304830324248527E-3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 t="shared" si="14"/>
        <v>2981.280402955219</v>
      </c>
      <c r="E180" s="4">
        <f t="shared" si="15"/>
        <v>8.0305010054257195</v>
      </c>
      <c r="F180" s="4">
        <f t="shared" si="16"/>
        <v>0.99013943522590242</v>
      </c>
      <c r="G180" s="5">
        <f t="shared" si="17"/>
        <v>2906.1921440762735</v>
      </c>
      <c r="H180" s="12">
        <f t="shared" si="13"/>
        <v>3.0299584892801632E-2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 t="shared" si="14"/>
        <v>2956.799024532113</v>
      </c>
      <c r="E181" s="4">
        <f t="shared" si="15"/>
        <v>7.608067321819699</v>
      </c>
      <c r="F181" s="4">
        <f t="shared" si="16"/>
        <v>1.0080202447776905</v>
      </c>
      <c r="G181" s="5">
        <f t="shared" si="17"/>
        <v>3033.6626622307967</v>
      </c>
      <c r="H181" s="12">
        <f t="shared" si="13"/>
        <v>4.1422129155783298E-2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 t="shared" si="14"/>
        <v>2970.0972615194501</v>
      </c>
      <c r="E182" s="4">
        <f t="shared" si="15"/>
        <v>7.6820008923913923</v>
      </c>
      <c r="F182" s="4">
        <f t="shared" si="16"/>
        <v>1.0533378895175947</v>
      </c>
      <c r="G182" s="5">
        <f t="shared" si="17"/>
        <v>3115.1325305780424</v>
      </c>
      <c r="H182" s="12">
        <f t="shared" si="13"/>
        <v>6.9708222575574092E-3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 t="shared" si="14"/>
        <v>2975.2526893606059</v>
      </c>
      <c r="E183" s="4">
        <f t="shared" si="15"/>
        <v>7.6491725976359541</v>
      </c>
      <c r="F183" s="4">
        <f t="shared" si="16"/>
        <v>1.4386583088851865</v>
      </c>
      <c r="G183" s="5">
        <f t="shared" si="17"/>
        <v>4282.2877003957265</v>
      </c>
      <c r="H183" s="12">
        <f t="shared" si="13"/>
        <v>3.1126025757147952E-3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 t="shared" si="14"/>
        <v>2977.8222810874104</v>
      </c>
      <c r="E184" s="4">
        <f t="shared" si="15"/>
        <v>7.5831725356230235</v>
      </c>
      <c r="F184" s="4">
        <f t="shared" si="16"/>
        <v>0.8664530843537217</v>
      </c>
      <c r="G184" s="5">
        <f t="shared" si="17"/>
        <v>2585.0990679045512</v>
      </c>
      <c r="H184" s="12">
        <f t="shared" si="13"/>
        <v>6.2666671485213108E-3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 t="shared" si="14"/>
        <v>2989.947876307735</v>
      </c>
      <c r="E185" s="4">
        <f t="shared" si="15"/>
        <v>7.6421931884097116</v>
      </c>
      <c r="F185" s="4">
        <f t="shared" si="16"/>
        <v>0.86888512133145712</v>
      </c>
      <c r="G185" s="5">
        <f t="shared" si="17"/>
        <v>2588.5959995846815</v>
      </c>
      <c r="H185" s="12">
        <f t="shared" si="13"/>
        <v>5.5336152191004526E-3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 t="shared" si="14"/>
        <v>3044.0431941817114</v>
      </c>
      <c r="E186" s="4">
        <f t="shared" si="15"/>
        <v>8.2457684021733524</v>
      </c>
      <c r="F186" s="4">
        <f t="shared" si="16"/>
        <v>0.96014489181540097</v>
      </c>
      <c r="G186" s="5">
        <f t="shared" si="17"/>
        <v>2843.8311436181607</v>
      </c>
      <c r="H186" s="12">
        <f t="shared" si="13"/>
        <v>5.3633562855853349E-2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 t="shared" si="14"/>
        <v>3032.4053316951095</v>
      </c>
      <c r="E187" s="4">
        <f t="shared" si="15"/>
        <v>7.9874162063776026</v>
      </c>
      <c r="F187" s="4">
        <f t="shared" si="16"/>
        <v>0.95875766318095734</v>
      </c>
      <c r="G187" s="5">
        <f t="shared" si="17"/>
        <v>2936.9687308377579</v>
      </c>
      <c r="H187" s="12">
        <f t="shared" si="13"/>
        <v>2.4404859029563273E-2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 t="shared" si="14"/>
        <v>3075.3915594380546</v>
      </c>
      <c r="E188" s="4">
        <f t="shared" si="15"/>
        <v>8.4421631216313067</v>
      </c>
      <c r="F188" s="4">
        <f t="shared" si="16"/>
        <v>1.0390635906160166</v>
      </c>
      <c r="G188" s="5">
        <f t="shared" si="17"/>
        <v>3130.2247765822126</v>
      </c>
      <c r="H188" s="12">
        <f t="shared" si="13"/>
        <v>4.0397064199199084E-2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 t="shared" si="14"/>
        <v>3140.9942782544967</v>
      </c>
      <c r="E189" s="4">
        <f t="shared" si="15"/>
        <v>9.1848622372639639</v>
      </c>
      <c r="F189" s="4">
        <f t="shared" si="16"/>
        <v>1.0362143799690238</v>
      </c>
      <c r="G189" s="5">
        <f t="shared" si="17"/>
        <v>3150.4439526289289</v>
      </c>
      <c r="H189" s="12">
        <f t="shared" si="13"/>
        <v>6.3482772702458723E-2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 t="shared" si="14"/>
        <v>3142.5979236705198</v>
      </c>
      <c r="E190" s="4">
        <f t="shared" si="15"/>
        <v>9.0863578934885556</v>
      </c>
      <c r="F190" s="4">
        <f t="shared" si="16"/>
        <v>1.0632895928609485</v>
      </c>
      <c r="G190" s="5">
        <f t="shared" si="17"/>
        <v>3351.4969506821431</v>
      </c>
      <c r="H190" s="12">
        <f t="shared" si="13"/>
        <v>8.8792747387546819E-3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 t="shared" si="14"/>
        <v>3164.2400039142012</v>
      </c>
      <c r="E191" s="4">
        <f t="shared" si="15"/>
        <v>9.2494970332723909</v>
      </c>
      <c r="F191" s="4">
        <f t="shared" si="16"/>
        <v>1.0336108650356248</v>
      </c>
      <c r="G191" s="5">
        <f t="shared" si="17"/>
        <v>3244.7271476673945</v>
      </c>
      <c r="H191" s="12">
        <f t="shared" si="13"/>
        <v>1.4359918691556941E-2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 t="shared" si="14"/>
        <v>3149.9610227668391</v>
      </c>
      <c r="E192" s="4">
        <f t="shared" si="15"/>
        <v>8.9437865704448587</v>
      </c>
      <c r="F192" s="4">
        <f t="shared" si="16"/>
        <v>0.98602273915162086</v>
      </c>
      <c r="G192" s="5">
        <f t="shared" si="17"/>
        <v>3142.1971021634622</v>
      </c>
      <c r="H192" s="12">
        <f t="shared" si="13"/>
        <v>2.7869513301754075E-2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 t="shared" si="14"/>
        <v>3132.5268578895052</v>
      </c>
      <c r="E193" s="4">
        <f t="shared" si="15"/>
        <v>8.601052302481035</v>
      </c>
      <c r="F193" s="4">
        <f t="shared" si="16"/>
        <v>1.0031230064540064</v>
      </c>
      <c r="G193" s="5">
        <f t="shared" si="17"/>
        <v>3184.2399991375928</v>
      </c>
      <c r="H193" s="12">
        <f t="shared" si="13"/>
        <v>3.1499837751082865E-2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 t="shared" si="14"/>
        <v>3138.0986754451965</v>
      </c>
      <c r="E194" s="4">
        <f t="shared" si="15"/>
        <v>8.5616928186527712</v>
      </c>
      <c r="F194" s="4">
        <f t="shared" si="16"/>
        <v>1.0537388906666703</v>
      </c>
      <c r="G194" s="5">
        <f t="shared" si="17"/>
        <v>3308.6690436264394</v>
      </c>
      <c r="H194" s="12">
        <f t="shared" si="13"/>
        <v>3.5392913637971976E-3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 t="shared" si="14"/>
        <v>3123.0978824131685</v>
      </c>
      <c r="E195" s="4">
        <f t="shared" si="15"/>
        <v>8.2555404870197133</v>
      </c>
      <c r="F195" s="4">
        <f t="shared" si="16"/>
        <v>1.4324942505452596</v>
      </c>
      <c r="G195" s="5">
        <f t="shared" si="17"/>
        <v>4526.9690840425073</v>
      </c>
      <c r="H195" s="12">
        <f t="shared" si="13"/>
        <v>2.8155594831366648E-2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 t="shared" si="14"/>
        <v>3119.3071709890578</v>
      </c>
      <c r="E196" s="4">
        <f t="shared" si="15"/>
        <v>8.0990210037443457</v>
      </c>
      <c r="F196" s="4">
        <f t="shared" si="16"/>
        <v>0.86496520358593965</v>
      </c>
      <c r="G196" s="5">
        <f t="shared" si="17"/>
        <v>2713.1708314734519</v>
      </c>
      <c r="H196" s="12">
        <f t="shared" si="13"/>
        <v>1.4269469709701655E-2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 t="shared" si="14"/>
        <v>3155.3026384983259</v>
      </c>
      <c r="E197" s="4">
        <f t="shared" si="15"/>
        <v>8.4614853971901756</v>
      </c>
      <c r="F197" s="4">
        <f t="shared" si="16"/>
        <v>0.87529666679177709</v>
      </c>
      <c r="G197" s="5">
        <f t="shared" si="17"/>
        <v>2717.3567085824161</v>
      </c>
      <c r="H197" s="12">
        <f t="shared" si="13"/>
        <v>3.1590624168775443E-2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 t="shared" si="14"/>
        <v>3149.9027124619038</v>
      </c>
      <c r="E198" s="4">
        <f t="shared" si="15"/>
        <v>8.2813811646818341</v>
      </c>
      <c r="F198" s="4">
        <f t="shared" si="16"/>
        <v>0.95814396250214684</v>
      </c>
      <c r="G198" s="5">
        <f t="shared" si="17"/>
        <v>3037.6719624671073</v>
      </c>
      <c r="H198" s="12">
        <f t="shared" ref="H198:H261" si="18">ABS(C198-G198)/C198</f>
        <v>1.628369436838651E-2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 t="shared" si="14"/>
        <v>3149.3618022947362</v>
      </c>
      <c r="E199" s="4">
        <f t="shared" si="15"/>
        <v>8.1667512789088192</v>
      </c>
      <c r="F199" s="4">
        <f t="shared" si="16"/>
        <v>0.95782713048937707</v>
      </c>
      <c r="G199" s="5">
        <f t="shared" si="17"/>
        <v>3027.9332015006953</v>
      </c>
      <c r="H199" s="12">
        <f t="shared" si="18"/>
        <v>1.0321388555453889E-2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 t="shared" si="14"/>
        <v>3194.1415102982351</v>
      </c>
      <c r="E200" s="4">
        <f t="shared" si="15"/>
        <v>8.6424711218934505</v>
      </c>
      <c r="F200" s="4">
        <f t="shared" si="16"/>
        <v>1.0487141238272533</v>
      </c>
      <c r="G200" s="5">
        <f t="shared" si="17"/>
        <v>3280.8729563488291</v>
      </c>
      <c r="H200" s="12">
        <f t="shared" si="18"/>
        <v>4.06804221202254E-2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 t="shared" si="14"/>
        <v>3192.2890337919594</v>
      </c>
      <c r="E201" s="4">
        <f t="shared" si="15"/>
        <v>8.5061080612600168</v>
      </c>
      <c r="F201" s="4">
        <f t="shared" si="16"/>
        <v>1.0348817236704417</v>
      </c>
      <c r="G201" s="5">
        <f t="shared" si="17"/>
        <v>3318.7708174819795</v>
      </c>
      <c r="H201" s="12">
        <f t="shared" si="18"/>
        <v>1.2128947082030961E-2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 t="shared" si="14"/>
        <v>3230.0163755999943</v>
      </c>
      <c r="E202" s="4">
        <f t="shared" si="15"/>
        <v>8.8857856938096074</v>
      </c>
      <c r="F202" s="4">
        <f t="shared" si="16"/>
        <v>1.0713238325494381</v>
      </c>
      <c r="G202" s="5">
        <f t="shared" si="17"/>
        <v>3403.3721632124116</v>
      </c>
      <c r="H202" s="12">
        <f t="shared" si="18"/>
        <v>3.2308170823880697E-2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 t="shared" si="14"/>
        <v>3271.7687130940021</v>
      </c>
      <c r="E203" s="4">
        <f t="shared" si="15"/>
        <v>9.3128277100949397</v>
      </c>
      <c r="F203" s="4">
        <f t="shared" si="16"/>
        <v>1.0422083593691867</v>
      </c>
      <c r="G203" s="5">
        <f t="shared" si="17"/>
        <v>3347.7644647006437</v>
      </c>
      <c r="H203" s="12">
        <f t="shared" si="18"/>
        <v>3.5782124222164848E-2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 t="shared" si="14"/>
        <v>3257.7255186590255</v>
      </c>
      <c r="E204" s="4">
        <f t="shared" si="15"/>
        <v>9.0093580047887656</v>
      </c>
      <c r="F204" s="4">
        <f t="shared" si="16"/>
        <v>0.98210265061061985</v>
      </c>
      <c r="G204" s="5">
        <f t="shared" si="17"/>
        <v>3235.2210082434767</v>
      </c>
      <c r="H204" s="12">
        <f t="shared" si="18"/>
        <v>2.6728342825603529E-2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 t="shared" si="14"/>
        <v>3286.9237928251187</v>
      </c>
      <c r="E205" s="4">
        <f t="shared" si="15"/>
        <v>9.2716768363032713</v>
      </c>
      <c r="F205" s="4">
        <f t="shared" si="16"/>
        <v>1.0086307613956653</v>
      </c>
      <c r="G205" s="5">
        <f t="shared" si="17"/>
        <v>3276.9369107671632</v>
      </c>
      <c r="H205" s="12">
        <f t="shared" si="18"/>
        <v>2.2101787297176E-2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 t="shared" si="14"/>
        <v>3273.533762184944</v>
      </c>
      <c r="E206" s="4">
        <f t="shared" si="15"/>
        <v>8.9772285074352229</v>
      </c>
      <c r="F206" s="4">
        <f t="shared" si="16"/>
        <v>1.0497223993334597</v>
      </c>
      <c r="G206" s="5">
        <f t="shared" si="17"/>
        <v>3473.329357621531</v>
      </c>
      <c r="H206" s="12">
        <f t="shared" si="18"/>
        <v>2.5791304672631722E-2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 t="shared" si="14"/>
        <v>3236.4736325849653</v>
      </c>
      <c r="E207" s="4">
        <f t="shared" si="15"/>
        <v>8.3790554362181382</v>
      </c>
      <c r="F207" s="4">
        <f t="shared" si="16"/>
        <v>1.4196772442493768</v>
      </c>
      <c r="G207" s="5">
        <f t="shared" si="17"/>
        <v>4702.1781215184574</v>
      </c>
      <c r="H207" s="12">
        <f t="shared" si="18"/>
        <v>5.4063690096045142E-2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 t="shared" si="14"/>
        <v>3278.4622338835352</v>
      </c>
      <c r="E208" s="4">
        <f t="shared" si="15"/>
        <v>8.8157513305348179</v>
      </c>
      <c r="F208" s="4">
        <f t="shared" si="16"/>
        <v>0.87223304968162774</v>
      </c>
      <c r="G208" s="5">
        <f t="shared" si="17"/>
        <v>2806.6846659006264</v>
      </c>
      <c r="H208" s="12">
        <f t="shared" si="18"/>
        <v>3.6496853449836442E-2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 t="shared" si="14"/>
        <v>3257.1803515426504</v>
      </c>
      <c r="E209" s="4">
        <f t="shared" si="15"/>
        <v>8.4246864495398235</v>
      </c>
      <c r="F209" s="4">
        <f t="shared" si="16"/>
        <v>0.87049101591771294</v>
      </c>
      <c r="G209" s="5">
        <f t="shared" si="17"/>
        <v>2877.3434632758645</v>
      </c>
      <c r="H209" s="12">
        <f t="shared" si="18"/>
        <v>3.4643460365287468E-2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 t="shared" ref="D210:D273" si="19">$M$4*C210/F198+(1-$M$4)*(D209+E209)</f>
        <v>3235.6622760957275</v>
      </c>
      <c r="E210" s="4">
        <f t="shared" ref="E210:E273" si="20">$M$2*(D210-D209)+(1-$M$2)*E209</f>
        <v>8.0356338500718145</v>
      </c>
      <c r="F210" s="4">
        <f t="shared" ref="F210:F273" si="21">$M$3*C210/(D209-E209)+(1-$M$3)*F198</f>
        <v>0.95283726998528862</v>
      </c>
      <c r="G210" s="5">
        <f t="shared" ref="G210:G273" si="22">(D209+1*E209)*F198</f>
        <v>3128.9197510688109</v>
      </c>
      <c r="H210" s="12">
        <f t="shared" si="18"/>
        <v>3.4695684877252282E-2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 t="shared" si="19"/>
        <v>3250.2920053160351</v>
      </c>
      <c r="E211" s="4">
        <f t="shared" si="20"/>
        <v>8.1213123173354926</v>
      </c>
      <c r="F211" s="4">
        <f t="shared" si="21"/>
        <v>0.9601430864501368</v>
      </c>
      <c r="G211" s="5">
        <f t="shared" si="22"/>
        <v>3106.9018612577747</v>
      </c>
      <c r="H211" s="12">
        <f t="shared" si="18"/>
        <v>7.379597042244496E-3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 t="shared" si="19"/>
        <v>3271.412771274946</v>
      </c>
      <c r="E212" s="4">
        <f t="shared" si="20"/>
        <v>8.2902169510632255</v>
      </c>
      <c r="F212" s="4">
        <f t="shared" si="21"/>
        <v>1.0527206802869269</v>
      </c>
      <c r="G212" s="5">
        <f t="shared" si="22"/>
        <v>3417.1440674689338</v>
      </c>
      <c r="H212" s="12">
        <f t="shared" si="18"/>
        <v>1.4380136293933133E-2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 t="shared" si="19"/>
        <v>3256.6877140499528</v>
      </c>
      <c r="E213" s="4">
        <f t="shared" si="20"/>
        <v>7.9911746557457217</v>
      </c>
      <c r="F213" s="4">
        <f t="shared" si="21"/>
        <v>1.0307190145211909</v>
      </c>
      <c r="G213" s="5">
        <f t="shared" si="22"/>
        <v>3394.1046815824307</v>
      </c>
      <c r="H213" s="12">
        <f t="shared" si="18"/>
        <v>2.633948641742687E-2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 t="shared" si="19"/>
        <v>3279.347826162455</v>
      </c>
      <c r="E214" s="4">
        <f t="shared" si="20"/>
        <v>8.1817712436195666</v>
      </c>
      <c r="F214" s="4">
        <f t="shared" si="21"/>
        <v>1.0757828771976019</v>
      </c>
      <c r="G214" s="5">
        <f t="shared" si="22"/>
        <v>3497.5282990914297</v>
      </c>
      <c r="H214" s="12">
        <f t="shared" si="18"/>
        <v>1.6166441887080239E-2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 t="shared" si="19"/>
        <v>3280.3693581523148</v>
      </c>
      <c r="E215" s="4">
        <f t="shared" si="20"/>
        <v>8.0887367498704368</v>
      </c>
      <c r="F215" s="4">
        <f t="shared" si="21"/>
        <v>1.0416006433519007</v>
      </c>
      <c r="G215" s="5">
        <f t="shared" si="22"/>
        <v>3426.2908280902275</v>
      </c>
      <c r="H215" s="12">
        <f t="shared" si="18"/>
        <v>8.0290756370189689E-3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 t="shared" si="19"/>
        <v>3297.7565456676552</v>
      </c>
      <c r="E216" s="4">
        <f t="shared" si="20"/>
        <v>8.2095534752560386</v>
      </c>
      <c r="F216" s="4">
        <f t="shared" si="21"/>
        <v>0.98502752549115413</v>
      </c>
      <c r="G216" s="5">
        <f t="shared" si="22"/>
        <v>3229.6034114253853</v>
      </c>
      <c r="H216" s="12">
        <f t="shared" si="18"/>
        <v>1.0234933672882232E-2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 t="shared" si="19"/>
        <v>3330.5010980910934</v>
      </c>
      <c r="E217" s="4">
        <f t="shared" si="20"/>
        <v>8.5283418739929893</v>
      </c>
      <c r="F217" s="4">
        <f t="shared" si="21"/>
        <v>1.0149511724126217</v>
      </c>
      <c r="G217" s="5">
        <f t="shared" si="22"/>
        <v>3334.4991037267723</v>
      </c>
      <c r="H217" s="12">
        <f t="shared" si="18"/>
        <v>2.6423619349847497E-2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 t="shared" si="19"/>
        <v>3300.2023779518699</v>
      </c>
      <c r="E218" s="4">
        <f t="shared" si="20"/>
        <v>8.0238536955750881</v>
      </c>
      <c r="F218" s="4">
        <f t="shared" si="21"/>
        <v>1.0420555513975385</v>
      </c>
      <c r="G218" s="5">
        <f t="shared" si="22"/>
        <v>3505.053995165209</v>
      </c>
      <c r="H218" s="12">
        <f t="shared" si="18"/>
        <v>4.4414182111206499E-2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 t="shared" si="19"/>
        <v>3294.4328532462164</v>
      </c>
      <c r="E219" s="4">
        <f t="shared" si="20"/>
        <v>7.8446334305574563</v>
      </c>
      <c r="F219" s="4">
        <f t="shared" si="21"/>
        <v>1.4167968038630432</v>
      </c>
      <c r="G219" s="5">
        <f t="shared" si="22"/>
        <v>4696.6134998987445</v>
      </c>
      <c r="H219" s="12">
        <f t="shared" si="18"/>
        <v>1.5483999978106924E-2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 t="shared" si="19"/>
        <v>3301.5390256556266</v>
      </c>
      <c r="E220" s="4">
        <f t="shared" si="20"/>
        <v>7.8350384512807754</v>
      </c>
      <c r="F220" s="4">
        <f t="shared" si="21"/>
        <v>0.87290246962787776</v>
      </c>
      <c r="G220" s="5">
        <f t="shared" si="22"/>
        <v>2880.3555630990636</v>
      </c>
      <c r="H220" s="12">
        <f t="shared" si="18"/>
        <v>8.18472237339681E-4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 t="shared" si="19"/>
        <v>3320.4373875182846</v>
      </c>
      <c r="E221" s="4">
        <f t="shared" si="20"/>
        <v>7.9787865379414136</v>
      </c>
      <c r="F221" s="4">
        <f t="shared" si="21"/>
        <v>0.87337185186341615</v>
      </c>
      <c r="G221" s="5">
        <f t="shared" si="22"/>
        <v>2880.7803911161523</v>
      </c>
      <c r="H221" s="12">
        <f t="shared" si="18"/>
        <v>1.207805517278729E-2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 t="shared" si="19"/>
        <v>3340.630194914298</v>
      </c>
      <c r="E222" s="4">
        <f t="shared" si="20"/>
        <v>8.1374858784104287</v>
      </c>
      <c r="F222" s="4">
        <f t="shared" si="21"/>
        <v>0.95622390963942927</v>
      </c>
      <c r="G222" s="5">
        <f t="shared" si="22"/>
        <v>3171.4389806626136</v>
      </c>
      <c r="H222" s="12">
        <f t="shared" si="18"/>
        <v>1.3242383116797252E-2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 t="shared" si="19"/>
        <v>3375.7386844958291</v>
      </c>
      <c r="E223" s="4">
        <f t="shared" si="20"/>
        <v>8.4879257989910357</v>
      </c>
      <c r="F223" s="4">
        <f t="shared" si="21"/>
        <v>0.96657251373261643</v>
      </c>
      <c r="G223" s="5">
        <f t="shared" si="22"/>
        <v>3215.2961368407778</v>
      </c>
      <c r="H223" s="12">
        <f t="shared" si="18"/>
        <v>2.8611439020913062E-2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 t="shared" si="19"/>
        <v>3359.3829243342361</v>
      </c>
      <c r="E224" s="4">
        <f t="shared" si="20"/>
        <v>8.165126565014095</v>
      </c>
      <c r="F224" s="4">
        <f t="shared" si="21"/>
        <v>1.0482351989843652</v>
      </c>
      <c r="G224" s="5">
        <f t="shared" si="22"/>
        <v>3562.6453394346836</v>
      </c>
      <c r="H224" s="12">
        <f t="shared" si="18"/>
        <v>2.7587349130280818E-2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 t="shared" si="19"/>
        <v>3358.7945081402513</v>
      </c>
      <c r="E225" s="4">
        <f t="shared" si="20"/>
        <v>8.0513899438994869</v>
      </c>
      <c r="F225" s="4">
        <f t="shared" si="21"/>
        <v>1.0297823352890612</v>
      </c>
      <c r="G225" s="5">
        <f t="shared" si="22"/>
        <v>3470.9958083756319</v>
      </c>
      <c r="H225" s="12">
        <f t="shared" si="18"/>
        <v>9.5973846351459849E-3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 t="shared" si="19"/>
        <v>3375.7434135429266</v>
      </c>
      <c r="E226" s="4">
        <f t="shared" si="20"/>
        <v>8.1669972325662172</v>
      </c>
      <c r="F226" s="4">
        <f t="shared" si="21"/>
        <v>1.0788156482804387</v>
      </c>
      <c r="G226" s="5">
        <f t="shared" si="22"/>
        <v>3621.9951673219116</v>
      </c>
      <c r="H226" s="12">
        <f t="shared" si="18"/>
        <v>9.5720078419711252E-3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 t="shared" si="19"/>
        <v>3365.3545668800898</v>
      </c>
      <c r="E227" s="4">
        <f t="shared" si="20"/>
        <v>7.9258972522841056</v>
      </c>
      <c r="F227" s="4">
        <f t="shared" si="21"/>
        <v>1.0385056520132232</v>
      </c>
      <c r="G227" s="5">
        <f t="shared" si="22"/>
        <v>3524.6832609089479</v>
      </c>
      <c r="H227" s="12">
        <f t="shared" si="18"/>
        <v>2.0464175132874317E-2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 t="shared" si="19"/>
        <v>3385.0023053685136</v>
      </c>
      <c r="E228" s="4">
        <f t="shared" si="20"/>
        <v>8.0782015994662597</v>
      </c>
      <c r="F228" s="4">
        <f t="shared" si="21"/>
        <v>0.98837310468106621</v>
      </c>
      <c r="G228" s="5">
        <f t="shared" si="22"/>
        <v>3322.7741083719638</v>
      </c>
      <c r="H228" s="12">
        <f t="shared" si="18"/>
        <v>1.2548556204468396E-2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 t="shared" si="19"/>
        <v>3407.4103598883867</v>
      </c>
      <c r="E229" s="4">
        <f t="shared" si="20"/>
        <v>8.2643923906817189</v>
      </c>
      <c r="F229" s="4">
        <f t="shared" si="21"/>
        <v>1.0189529555995249</v>
      </c>
      <c r="G229" s="5">
        <f t="shared" si="22"/>
        <v>3443.8110386375638</v>
      </c>
      <c r="H229" s="12">
        <f t="shared" si="18"/>
        <v>1.5209883146249987E-2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 t="shared" si="19"/>
        <v>3406.4058120202603</v>
      </c>
      <c r="E230" s="4">
        <f t="shared" si="20"/>
        <v>8.1439591015124595</v>
      </c>
      <c r="F230" s="4">
        <f t="shared" si="21"/>
        <v>1.0410215283802402</v>
      </c>
      <c r="G230" s="5">
        <f t="shared" si="22"/>
        <v>3559.3228373808151</v>
      </c>
      <c r="H230" s="12">
        <f t="shared" si="18"/>
        <v>1.0023506634737556E-2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 t="shared" si="19"/>
        <v>3384.3021585780398</v>
      </c>
      <c r="E231" s="4">
        <f t="shared" si="20"/>
        <v>7.7509455135030425</v>
      </c>
      <c r="F231" s="4">
        <f t="shared" si="21"/>
        <v>1.4091593590882736</v>
      </c>
      <c r="G231" s="5">
        <f t="shared" si="22"/>
        <v>4837.723202356613</v>
      </c>
      <c r="H231" s="12">
        <f t="shared" si="18"/>
        <v>3.3480709753602435E-2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 t="shared" si="19"/>
        <v>3369.2068509300921</v>
      </c>
      <c r="E232" s="4">
        <f t="shared" si="20"/>
        <v>7.4540993437575365</v>
      </c>
      <c r="F232" s="4">
        <f t="shared" si="21"/>
        <v>0.86948614171556082</v>
      </c>
      <c r="G232" s="5">
        <f t="shared" si="22"/>
        <v>2960.9315316704165</v>
      </c>
      <c r="H232" s="12">
        <f t="shared" si="18"/>
        <v>2.5253300439894898E-2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 t="shared" si="19"/>
        <v>3387.5937807932805</v>
      </c>
      <c r="E233" s="4">
        <f t="shared" si="20"/>
        <v>7.5961519088427316</v>
      </c>
      <c r="F233" s="4">
        <f t="shared" si="21"/>
        <v>0.87614119928037049</v>
      </c>
      <c r="G233" s="5">
        <f t="shared" si="22"/>
        <v>2949.0806272555546</v>
      </c>
      <c r="H233" s="12">
        <f t="shared" si="18"/>
        <v>1.1702202662347639E-2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 t="shared" si="19"/>
        <v>3395.8871636081167</v>
      </c>
      <c r="E234" s="4">
        <f t="shared" si="20"/>
        <v>7.6052111765664021</v>
      </c>
      <c r="F234" s="4">
        <f t="shared" si="21"/>
        <v>0.95719866647165164</v>
      </c>
      <c r="G234" s="5">
        <f t="shared" si="22"/>
        <v>3246.5617914168552</v>
      </c>
      <c r="H234" s="12">
        <f t="shared" si="18"/>
        <v>7.5044893294701209E-4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 t="shared" si="19"/>
        <v>3424.2225737948474</v>
      </c>
      <c r="E235" s="4">
        <f t="shared" si="20"/>
        <v>7.874563009917031</v>
      </c>
      <c r="F235" s="4">
        <f t="shared" si="21"/>
        <v>0.97161506866515412</v>
      </c>
      <c r="G235" s="5">
        <f t="shared" si="22"/>
        <v>3289.7221801654237</v>
      </c>
      <c r="H235" s="12">
        <f t="shared" si="18"/>
        <v>2.1789420111381609E-2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 t="shared" si="19"/>
        <v>3399.0605806787139</v>
      </c>
      <c r="E236" s="4">
        <f t="shared" si="20"/>
        <v>7.4453120916899742</v>
      </c>
      <c r="F236" s="4">
        <f t="shared" si="21"/>
        <v>1.0419746076009091</v>
      </c>
      <c r="G236" s="5">
        <f t="shared" si="22"/>
        <v>3597.6450251322126</v>
      </c>
      <c r="H236" s="12">
        <f t="shared" si="18"/>
        <v>3.6486610524982019E-2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 t="shared" si="19"/>
        <v>3417.9345787509014</v>
      </c>
      <c r="E237" s="4">
        <f t="shared" si="20"/>
        <v>7.5938074110125857</v>
      </c>
      <c r="F237" s="4">
        <f t="shared" si="21"/>
        <v>1.0331247773186067</v>
      </c>
      <c r="G237" s="5">
        <f t="shared" si="22"/>
        <v>3507.9595934330546</v>
      </c>
      <c r="H237" s="12">
        <f t="shared" si="18"/>
        <v>1.2120643921978435E-2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 t="shared" si="19"/>
        <v>3436.8041283632315</v>
      </c>
      <c r="E238" s="4">
        <f t="shared" si="20"/>
        <v>7.7403154996626151</v>
      </c>
      <c r="F238" s="4">
        <f t="shared" si="21"/>
        <v>1.0822818988978196</v>
      </c>
      <c r="G238" s="5">
        <f t="shared" si="22"/>
        <v>3695.5136266203103</v>
      </c>
      <c r="H238" s="12">
        <f t="shared" si="18"/>
        <v>1.1894752240558734E-2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 t="shared" si="19"/>
        <v>3444.2340424164272</v>
      </c>
      <c r="E239" s="4">
        <f t="shared" si="20"/>
        <v>7.7362823884204346</v>
      </c>
      <c r="F239" s="4">
        <f t="shared" si="21"/>
        <v>1.039349365978083</v>
      </c>
      <c r="G239" s="5">
        <f t="shared" si="22"/>
        <v>3577.1788735623604</v>
      </c>
      <c r="H239" s="12">
        <f t="shared" si="18"/>
        <v>3.2966262929542018E-4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 t="shared" si="19"/>
        <v>3481.0652482885416</v>
      </c>
      <c r="E240" s="4">
        <f t="shared" si="20"/>
        <v>8.1143188451706454</v>
      </c>
      <c r="F240" s="4">
        <f t="shared" si="21"/>
        <v>0.99518028031357564</v>
      </c>
      <c r="G240" s="5">
        <f t="shared" si="22"/>
        <v>3411.834627194276</v>
      </c>
      <c r="H240" s="12">
        <f t="shared" si="18"/>
        <v>2.9902011033757184E-2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 t="shared" si="19"/>
        <v>3478.3621834677542</v>
      </c>
      <c r="E241" s="4">
        <f t="shared" si="20"/>
        <v>7.9737663053202406</v>
      </c>
      <c r="F241" s="4">
        <f t="shared" si="21"/>
        <v>1.0176235919667318</v>
      </c>
      <c r="G241" s="5">
        <f t="shared" si="22"/>
        <v>3555.309832548367</v>
      </c>
      <c r="H241" s="12">
        <f t="shared" si="18"/>
        <v>1.1467946670943674E-2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 t="shared" si="19"/>
        <v>3490.7091522265828</v>
      </c>
      <c r="E242" s="4">
        <f t="shared" si="20"/>
        <v>8.0305882440719323</v>
      </c>
      <c r="F242" s="4">
        <f t="shared" si="21"/>
        <v>1.0428822146330416</v>
      </c>
      <c r="G242" s="5">
        <f t="shared" si="22"/>
        <v>3629.3507788797424</v>
      </c>
      <c r="H242" s="12">
        <f t="shared" si="18"/>
        <v>4.5664347559675285E-3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 t="shared" si="19"/>
        <v>3491.3112908238268</v>
      </c>
      <c r="E243" s="4">
        <f t="shared" si="20"/>
        <v>7.9340688363062437</v>
      </c>
      <c r="F243" s="4">
        <f t="shared" si="21"/>
        <v>1.4082867434088739</v>
      </c>
      <c r="G243" s="5">
        <f t="shared" si="22"/>
        <v>4930.2818502983009</v>
      </c>
      <c r="H243" s="12">
        <f t="shared" si="18"/>
        <v>7.8253986709527646E-3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 t="shared" si="19"/>
        <v>3484.292965851324</v>
      </c>
      <c r="E244" s="4">
        <f t="shared" si="20"/>
        <v>7.7397892404659636</v>
      </c>
      <c r="F244" s="4">
        <f t="shared" si="21"/>
        <v>0.86760467038415623</v>
      </c>
      <c r="G244" s="5">
        <f t="shared" si="22"/>
        <v>3042.545346686969</v>
      </c>
      <c r="H244" s="12">
        <f t="shared" si="18"/>
        <v>1.5874907074113178E-2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 t="shared" si="19"/>
        <v>3536.5024528563795</v>
      </c>
      <c r="E245" s="4">
        <f t="shared" si="20"/>
        <v>8.3175933713171712</v>
      </c>
      <c r="F245" s="4">
        <f t="shared" si="21"/>
        <v>0.88485801844719636</v>
      </c>
      <c r="G245" s="5">
        <f t="shared" si="22"/>
        <v>3059.5137659724573</v>
      </c>
      <c r="H245" s="12">
        <f t="shared" si="18"/>
        <v>4.4499136173498641E-2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 t="shared" si="19"/>
        <v>3589.6423811780037</v>
      </c>
      <c r="E246" s="4">
        <f t="shared" si="20"/>
        <v>8.8999793912488467</v>
      </c>
      <c r="F246" s="4">
        <f t="shared" si="21"/>
        <v>0.96671140088985275</v>
      </c>
      <c r="G246" s="5">
        <f t="shared" si="22"/>
        <v>3393.0970211311301</v>
      </c>
      <c r="H246" s="12">
        <f t="shared" si="18"/>
        <v>4.4198022216583074E-2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 t="shared" si="19"/>
        <v>3573.9459043501729</v>
      </c>
      <c r="E247" s="4">
        <f t="shared" si="20"/>
        <v>8.580392465272439</v>
      </c>
      <c r="F247" s="4">
        <f t="shared" si="21"/>
        <v>0.96781306566197656</v>
      </c>
      <c r="G247" s="5">
        <f t="shared" si="22"/>
        <v>3496.3979827589601</v>
      </c>
      <c r="H247" s="12">
        <f t="shared" si="18"/>
        <v>2.5637425273968933E-2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 t="shared" si="19"/>
        <v>3596.4607856903549</v>
      </c>
      <c r="E248" s="4">
        <f t="shared" si="20"/>
        <v>8.7614462083368725</v>
      </c>
      <c r="F248" s="4">
        <f t="shared" si="21"/>
        <v>1.0458407437622781</v>
      </c>
      <c r="G248" s="5">
        <f t="shared" si="22"/>
        <v>3732.9014323442116</v>
      </c>
      <c r="H248" s="12">
        <f t="shared" si="18"/>
        <v>1.4024978250340315E-2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 t="shared" si="19"/>
        <v>3629.4017530501224</v>
      </c>
      <c r="E249" s="4">
        <f t="shared" si="20"/>
        <v>9.0756158093370747</v>
      </c>
      <c r="F249" s="4">
        <f t="shared" si="21"/>
        <v>1.0390496953070913</v>
      </c>
      <c r="G249" s="5">
        <f t="shared" si="22"/>
        <v>3724.6444155144263</v>
      </c>
      <c r="H249" s="12">
        <f t="shared" si="18"/>
        <v>2.394014268489876E-2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 t="shared" si="19"/>
        <v>3586.7192693309471</v>
      </c>
      <c r="E250" s="4">
        <f t="shared" si="20"/>
        <v>8.4031119423016669</v>
      </c>
      <c r="F250" s="4">
        <f t="shared" si="21"/>
        <v>1.0723468033693995</v>
      </c>
      <c r="G250" s="5">
        <f t="shared" si="22"/>
        <v>3937.8581958659584</v>
      </c>
      <c r="H250" s="12">
        <f t="shared" si="18"/>
        <v>5.4877630823990983E-2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 t="shared" si="19"/>
        <v>3599.1770753721244</v>
      </c>
      <c r="E251" s="4">
        <f t="shared" si="20"/>
        <v>8.455795435049259</v>
      </c>
      <c r="F251" s="4">
        <f t="shared" si="21"/>
        <v>1.041133765158796</v>
      </c>
      <c r="G251" s="5">
        <f t="shared" si="22"/>
        <v>3736.5881675899673</v>
      </c>
      <c r="H251" s="12">
        <f t="shared" si="18"/>
        <v>4.1076312393477426E-3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 t="shared" si="19"/>
        <v>3583.6608517651684</v>
      </c>
      <c r="E252" s="4">
        <f t="shared" si="20"/>
        <v>8.1443219525750017</v>
      </c>
      <c r="F252" s="4">
        <f t="shared" si="21"/>
        <v>0.99137198359032497</v>
      </c>
      <c r="G252" s="5">
        <f t="shared" si="22"/>
        <v>3590.2450916383527</v>
      </c>
      <c r="H252" s="12">
        <f t="shared" si="18"/>
        <v>2.4905821192792672E-2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 t="shared" si="19"/>
        <v>3583.9842870300113</v>
      </c>
      <c r="E253" s="4">
        <f t="shared" si="20"/>
        <v>8.0427035278442371</v>
      </c>
      <c r="F253" s="4">
        <f t="shared" si="21"/>
        <v>1.0169430441945049</v>
      </c>
      <c r="G253" s="5">
        <f t="shared" si="22"/>
        <v>3655.1056825233413</v>
      </c>
      <c r="H253" s="12">
        <f t="shared" si="18"/>
        <v>8.0269394714123903E-3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 t="shared" si="19"/>
        <v>3624.2613886786303</v>
      </c>
      <c r="E254" s="4">
        <f t="shared" si="20"/>
        <v>8.4615318384903446</v>
      </c>
      <c r="F254" s="4">
        <f t="shared" si="21"/>
        <v>1.0504696869616335</v>
      </c>
      <c r="G254" s="5">
        <f t="shared" si="22"/>
        <v>3746.0610629346365</v>
      </c>
      <c r="H254" s="12">
        <f t="shared" si="18"/>
        <v>3.1775377892314154E-2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 t="shared" si="19"/>
        <v>3634.2926534065937</v>
      </c>
      <c r="E255" s="4">
        <f t="shared" si="20"/>
        <v>8.48192770789049</v>
      </c>
      <c r="F255" s="4">
        <f t="shared" si="21"/>
        <v>1.4100009566263776</v>
      </c>
      <c r="G255" s="5">
        <f t="shared" si="22"/>
        <v>5115.9155314418294</v>
      </c>
      <c r="H255" s="12">
        <f t="shared" si="18"/>
        <v>1.5777651362549876E-3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 t="shared" si="19"/>
        <v>3637.2628301153518</v>
      </c>
      <c r="E256" s="4">
        <f t="shared" si="20"/>
        <v>8.4103123685558039</v>
      </c>
      <c r="F256" s="4">
        <f t="shared" si="21"/>
        <v>0.86745629154582704</v>
      </c>
      <c r="G256" s="5">
        <f t="shared" si="22"/>
        <v>3160.4882397316146</v>
      </c>
      <c r="H256" s="12">
        <f t="shared" si="18"/>
        <v>5.5641869970138765E-3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 t="shared" si="19"/>
        <v>3641.0677275016947</v>
      </c>
      <c r="E257" s="4">
        <f t="shared" si="20"/>
        <v>8.3504732436061939</v>
      </c>
      <c r="F257" s="4">
        <f t="shared" si="21"/>
        <v>0.88485698837998106</v>
      </c>
      <c r="G257" s="5">
        <f t="shared" si="22"/>
        <v>3225.9031127644739</v>
      </c>
      <c r="H257" s="12">
        <f t="shared" si="18"/>
        <v>4.6412683788458163E-3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 t="shared" si="19"/>
        <v>3670.0854552344863</v>
      </c>
      <c r="E258" s="4">
        <f t="shared" si="20"/>
        <v>8.619007225564431</v>
      </c>
      <c r="F258" s="4">
        <f t="shared" si="21"/>
        <v>0.97148046472697513</v>
      </c>
      <c r="G258" s="5">
        <f t="shared" si="22"/>
        <v>3527.9341812754155</v>
      </c>
      <c r="H258" s="12">
        <f t="shared" si="18"/>
        <v>2.0290424527793519E-2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 t="shared" si="19"/>
        <v>3650.9316635816976</v>
      </c>
      <c r="E259" s="4">
        <f t="shared" si="20"/>
        <v>8.2581494117298995</v>
      </c>
      <c r="F259" s="4">
        <f t="shared" si="21"/>
        <v>0.96348431553614045</v>
      </c>
      <c r="G259" s="5">
        <f t="shared" si="22"/>
        <v>3560.2982434778551</v>
      </c>
      <c r="H259" s="12">
        <f t="shared" si="18"/>
        <v>2.8393484540108337E-2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 t="shared" si="19"/>
        <v>3682.2163601410775</v>
      </c>
      <c r="E260" s="4">
        <f t="shared" si="20"/>
        <v>8.5573381791369645</v>
      </c>
      <c r="F260" s="4">
        <f t="shared" si="21"/>
        <v>1.0514568489206109</v>
      </c>
      <c r="G260" s="5">
        <f t="shared" si="22"/>
        <v>3826.9297955883976</v>
      </c>
      <c r="H260" s="12">
        <f t="shared" si="18"/>
        <v>2.2495582225185797E-2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 t="shared" si="19"/>
        <v>3674.4844642069665</v>
      </c>
      <c r="E261" s="4">
        <f t="shared" si="20"/>
        <v>8.3456887362092989</v>
      </c>
      <c r="F261" s="4">
        <f t="shared" si="21"/>
        <v>1.0367177000943837</v>
      </c>
      <c r="G261" s="5">
        <f t="shared" si="22"/>
        <v>3834.8972866870454</v>
      </c>
      <c r="H261" s="12">
        <f t="shared" si="18"/>
        <v>1.6405323797255601E-2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 t="shared" si="19"/>
        <v>3693.9807532348141</v>
      </c>
      <c r="E262" s="4">
        <f t="shared" si="20"/>
        <v>8.4905708297212907</v>
      </c>
      <c r="F262" s="4">
        <f t="shared" si="21"/>
        <v>1.0756112909298934</v>
      </c>
      <c r="G262" s="5">
        <f t="shared" si="22"/>
        <v>3949.2711418610515</v>
      </c>
      <c r="H262" s="12">
        <f t="shared" ref="H262:H325" si="23">ABS(C262-G262)/C262</f>
        <v>1.0951379448772464E-2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 t="shared" si="19"/>
        <v>3754.7973957813183</v>
      </c>
      <c r="E263" s="4">
        <f t="shared" si="20"/>
        <v>9.1704544787900435</v>
      </c>
      <c r="F263" s="4">
        <f t="shared" si="21"/>
        <v>1.0525634698385686</v>
      </c>
      <c r="G263" s="5">
        <f t="shared" si="22"/>
        <v>3854.7679100157825</v>
      </c>
      <c r="H263" s="12">
        <f t="shared" si="23"/>
        <v>4.9144570790384194E-2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 t="shared" si="19"/>
        <v>3724.1137180821083</v>
      </c>
      <c r="E264" s="4">
        <f t="shared" si="20"/>
        <v>8.6526213618248295</v>
      </c>
      <c r="F264" s="4">
        <f t="shared" si="21"/>
        <v>0.9848232231173919</v>
      </c>
      <c r="G264" s="5">
        <f t="shared" si="22"/>
        <v>3731.4922738825749</v>
      </c>
      <c r="H264" s="12">
        <f t="shared" si="23"/>
        <v>4.0282206267793386E-2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 t="shared" si="19"/>
        <v>3717.1680371947164</v>
      </c>
      <c r="E265" s="4">
        <f t="shared" si="20"/>
        <v>8.4499493418445226</v>
      </c>
      <c r="F265" s="4">
        <f t="shared" si="21"/>
        <v>1.0148307798097291</v>
      </c>
      <c r="G265" s="5">
        <f t="shared" si="22"/>
        <v>3796.010764500892</v>
      </c>
      <c r="H265" s="12">
        <f t="shared" si="23"/>
        <v>1.5519198635872668E-2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 t="shared" si="19"/>
        <v>3749.1368301895427</v>
      </c>
      <c r="E266" s="4">
        <f t="shared" si="20"/>
        <v>8.7555346212290281</v>
      </c>
      <c r="F266" s="4">
        <f t="shared" si="21"/>
        <v>1.0561303259382455</v>
      </c>
      <c r="G266" s="5">
        <f t="shared" si="22"/>
        <v>3913.648760055692</v>
      </c>
      <c r="H266" s="12">
        <f t="shared" si="23"/>
        <v>2.2565244741335654E-2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 t="shared" si="19"/>
        <v>3727.7106168930686</v>
      </c>
      <c r="E267" s="4">
        <f t="shared" si="20"/>
        <v>8.3633768261507555</v>
      </c>
      <c r="F267" s="4">
        <f t="shared" si="21"/>
        <v>1.4032025414028872</v>
      </c>
      <c r="G267" s="5">
        <f t="shared" si="22"/>
        <v>5298.6318292821479</v>
      </c>
      <c r="H267" s="12">
        <f t="shared" si="23"/>
        <v>3.0260904001973152E-2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 t="shared" si="19"/>
        <v>3764.4816011718349</v>
      </c>
      <c r="E268" s="4">
        <f t="shared" si="20"/>
        <v>8.7324828412312296</v>
      </c>
      <c r="F268" s="4">
        <f t="shared" si="21"/>
        <v>0.87291930032175302</v>
      </c>
      <c r="G268" s="5">
        <f t="shared" si="22"/>
        <v>3240.8808915324817</v>
      </c>
      <c r="H268" s="12">
        <f t="shared" si="23"/>
        <v>2.7054670809822379E-2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 t="shared" si="19"/>
        <v>3748.2588925032451</v>
      </c>
      <c r="E269" s="4">
        <f t="shared" si="20"/>
        <v>8.4082347922139213</v>
      </c>
      <c r="F269" s="4">
        <f t="shared" si="21"/>
        <v>0.88148046690173498</v>
      </c>
      <c r="G269" s="5">
        <f t="shared" si="22"/>
        <v>3338.7548508927302</v>
      </c>
      <c r="H269" s="12">
        <f t="shared" si="23"/>
        <v>2.4786633177633594E-2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 t="shared" si="19"/>
        <v>3741.0374858408727</v>
      </c>
      <c r="E270" s="4">
        <f t="shared" si="20"/>
        <v>8.2051555753505596</v>
      </c>
      <c r="F270" s="4">
        <f t="shared" si="21"/>
        <v>0.9694453505055437</v>
      </c>
      <c r="G270" s="5">
        <f t="shared" si="22"/>
        <v>3649.5287266495434</v>
      </c>
      <c r="H270" s="12">
        <f t="shared" si="23"/>
        <v>1.5450396953128376E-2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 t="shared" si="19"/>
        <v>3757.3775044245167</v>
      </c>
      <c r="E271" s="4">
        <f t="shared" si="20"/>
        <v>8.3108535604140741</v>
      </c>
      <c r="F271" s="4">
        <f t="shared" si="21"/>
        <v>0.96579808865421002</v>
      </c>
      <c r="G271" s="5">
        <f t="shared" si="22"/>
        <v>3612.3364801438211</v>
      </c>
      <c r="H271" s="12">
        <f t="shared" si="23"/>
        <v>7.8724306114196473E-3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 t="shared" si="19"/>
        <v>3800.4171073858579</v>
      </c>
      <c r="E272" s="4">
        <f t="shared" si="20"/>
        <v>8.7620915015707279</v>
      </c>
      <c r="F272" s="4">
        <f t="shared" si="21"/>
        <v>1.0592794887997996</v>
      </c>
      <c r="G272" s="5">
        <f t="shared" si="22"/>
        <v>3959.4588149038645</v>
      </c>
      <c r="H272" s="12">
        <f t="shared" si="23"/>
        <v>3.2626724919651955E-2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 t="shared" si="19"/>
        <v>3812.5965737066072</v>
      </c>
      <c r="E273" s="4">
        <f t="shared" si="20"/>
        <v>8.8064941709489002</v>
      </c>
      <c r="F273" s="4">
        <f t="shared" si="21"/>
        <v>1.0383118004828424</v>
      </c>
      <c r="G273" s="5">
        <f t="shared" si="22"/>
        <v>3949.0434983179421</v>
      </c>
      <c r="H273" s="12">
        <f t="shared" si="23"/>
        <v>3.2701922468596498E-3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 t="shared" ref="D274:D337" si="24">$M$4*C274/F262+(1-$M$4)*(D273+E273)</f>
        <v>3834.2807723036667</v>
      </c>
      <c r="E274" s="4">
        <f t="shared" ref="E274:E337" si="25">$M$2*(D274-D273)+(1-$M$2)*E273</f>
        <v>8.9738168915276901</v>
      </c>
      <c r="F274" s="4">
        <f t="shared" ref="F274:F337" si="26">$M$3*C274/(D273-E273)+(1-$M$3)*F262</f>
        <v>1.0791646793839293</v>
      </c>
      <c r="G274" s="5">
        <f t="shared" ref="G274:G337" si="27">(D273+1*E273)*F262</f>
        <v>4110.3442870032331</v>
      </c>
      <c r="H274" s="12">
        <f t="shared" si="23"/>
        <v>1.2173927660842791E-2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 t="shared" si="24"/>
        <v>3866.3056314416876</v>
      </c>
      <c r="E275" s="4">
        <f t="shared" si="25"/>
        <v>9.2733239289030411</v>
      </c>
      <c r="F275" s="4">
        <f t="shared" si="26"/>
        <v>1.058027090475339</v>
      </c>
      <c r="G275" s="5">
        <f t="shared" si="27"/>
        <v>4045.2693858762964</v>
      </c>
      <c r="H275" s="12">
        <f t="shared" si="23"/>
        <v>2.1463622187639964E-2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 t="shared" si="24"/>
        <v>3852.3224433261576</v>
      </c>
      <c r="E276" s="4">
        <f t="shared" si="25"/>
        <v>8.9711471792520801</v>
      </c>
      <c r="F276" s="4">
        <f t="shared" si="26"/>
        <v>0.98152559236011605</v>
      </c>
      <c r="G276" s="5">
        <f t="shared" si="27"/>
        <v>3816.7601582739999</v>
      </c>
      <c r="H276" s="12">
        <f t="shared" si="23"/>
        <v>2.2437760051968892E-2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 t="shared" si="24"/>
        <v>3882.9679384736892</v>
      </c>
      <c r="E277" s="4">
        <f t="shared" si="25"/>
        <v>9.2527665384812465</v>
      </c>
      <c r="F277" s="4">
        <f t="shared" si="26"/>
        <v>1.0198153645692261</v>
      </c>
      <c r="G277" s="5">
        <f t="shared" si="27"/>
        <v>3918.5595855269139</v>
      </c>
      <c r="H277" s="12">
        <f t="shared" si="23"/>
        <v>2.0115132401371867E-2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 t="shared" si="24"/>
        <v>3865.1148762189264</v>
      </c>
      <c r="E278" s="4">
        <f t="shared" si="25"/>
        <v>8.900574807163629</v>
      </c>
      <c r="F278" s="4">
        <f t="shared" si="26"/>
        <v>1.0518616386658239</v>
      </c>
      <c r="G278" s="5">
        <f t="shared" si="27"/>
        <v>4110.692321808091</v>
      </c>
      <c r="H278" s="12">
        <f t="shared" si="23"/>
        <v>2.6133879632573898E-2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 t="shared" si="24"/>
        <v>3874.2048010881699</v>
      </c>
      <c r="E279" s="4">
        <f t="shared" si="25"/>
        <v>8.9030350723227478</v>
      </c>
      <c r="F279" s="4">
        <f t="shared" si="26"/>
        <v>1.4045093991570103</v>
      </c>
      <c r="G279" s="5">
        <f t="shared" si="27"/>
        <v>5436.0283263138617</v>
      </c>
      <c r="H279" s="12">
        <f t="shared" si="23"/>
        <v>1.7871504251209752E-4</v>
      </c>
    </row>
    <row r="280" spans="1:8" x14ac:dyDescent="0.15">
      <c r="A280">
        <v>277</v>
      </c>
      <c r="B280" s="1">
        <v>42005</v>
      </c>
      <c r="C280" s="4">
        <v>3481</v>
      </c>
      <c r="D280" s="4">
        <f t="shared" si="24"/>
        <v>3911.726439500464</v>
      </c>
      <c r="E280" s="4">
        <f t="shared" si="25"/>
        <v>9.2748826013202326</v>
      </c>
      <c r="F280" s="4">
        <f t="shared" si="26"/>
        <v>0.87829030703979105</v>
      </c>
      <c r="G280" s="5">
        <f t="shared" si="27"/>
        <v>3389.6397754151335</v>
      </c>
      <c r="H280" s="12">
        <f t="shared" si="23"/>
        <v>2.6245396318548261E-2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 t="shared" si="24"/>
        <v>3901.0592814197189</v>
      </c>
      <c r="E281" s="4">
        <f t="shared" si="25"/>
        <v>9.0157714748021789</v>
      </c>
      <c r="F281" s="4">
        <f t="shared" si="26"/>
        <v>0.87909506910324176</v>
      </c>
      <c r="G281" s="5">
        <f t="shared" si="27"/>
        <v>3456.2860761286011</v>
      </c>
      <c r="H281" s="12">
        <f t="shared" si="23"/>
        <v>1.895226300961116E-2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 t="shared" si="24"/>
        <v>3900.0325535819993</v>
      </c>
      <c r="E282" s="4">
        <f t="shared" si="25"/>
        <v>8.8852871702412877</v>
      </c>
      <c r="F282" s="4">
        <f t="shared" si="26"/>
        <v>0.96854105317612904</v>
      </c>
      <c r="G282" s="5">
        <f t="shared" si="27"/>
        <v>3790.6040801563113</v>
      </c>
      <c r="H282" s="12">
        <f t="shared" si="23"/>
        <v>9.4817790030123257E-3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 t="shared" si="24"/>
        <v>3904.8902727087934</v>
      </c>
      <c r="E283" s="4">
        <f t="shared" si="25"/>
        <v>8.8329561320339369</v>
      </c>
      <c r="F283" s="4">
        <f t="shared" si="26"/>
        <v>0.96594468858016047</v>
      </c>
      <c r="G283" s="5">
        <f t="shared" si="27"/>
        <v>3775.2253793048553</v>
      </c>
      <c r="H283" s="12">
        <f t="shared" si="23"/>
        <v>3.7823396184140717E-3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 t="shared" si="24"/>
        <v>3931.3472677511309</v>
      </c>
      <c r="E284" s="4">
        <f t="shared" si="25"/>
        <v>9.0619489742736814</v>
      </c>
      <c r="F284" s="4">
        <f t="shared" si="26"/>
        <v>1.0636153286937602</v>
      </c>
      <c r="G284" s="5">
        <f t="shared" si="27"/>
        <v>4145.7267411504126</v>
      </c>
      <c r="H284" s="12">
        <f t="shared" si="23"/>
        <v>1.6201532712289361E-2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 t="shared" si="24"/>
        <v>3941.8909994103969</v>
      </c>
      <c r="E285" s="4">
        <f t="shared" si="25"/>
        <v>9.0812020881793512</v>
      </c>
      <c r="F285" s="4">
        <f t="shared" si="26"/>
        <v>1.0395221080694788</v>
      </c>
      <c r="G285" s="5">
        <f t="shared" si="27"/>
        <v>4091.3733884573417</v>
      </c>
      <c r="H285" s="12">
        <f t="shared" si="23"/>
        <v>1.3733491683325209E-3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 t="shared" si="24"/>
        <v>3985.7491212782534</v>
      </c>
      <c r="E286" s="4">
        <f t="shared" si="25"/>
        <v>9.5330659171928041</v>
      </c>
      <c r="F286" s="4">
        <f t="shared" si="26"/>
        <v>1.086909839576504</v>
      </c>
      <c r="G286" s="5">
        <f t="shared" si="27"/>
        <v>4263.749649085029</v>
      </c>
      <c r="H286" s="12">
        <f t="shared" si="23"/>
        <v>3.1186173804810504E-2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 t="shared" si="24"/>
        <v>3970.9581486614152</v>
      </c>
      <c r="E287" s="4">
        <f t="shared" si="25"/>
        <v>9.2170185714620576</v>
      </c>
      <c r="F287" s="4">
        <f t="shared" si="26"/>
        <v>1.0544156373550295</v>
      </c>
      <c r="G287" s="5">
        <f t="shared" si="27"/>
        <v>4227.1167881463471</v>
      </c>
      <c r="H287" s="12">
        <f t="shared" si="23"/>
        <v>2.2772027134368995E-2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 t="shared" si="24"/>
        <v>3992.2537246685465</v>
      </c>
      <c r="E288" s="4">
        <f t="shared" si="25"/>
        <v>9.3739578072085745</v>
      </c>
      <c r="F288" s="4">
        <f t="shared" si="26"/>
        <v>0.98453777177029045</v>
      </c>
      <c r="G288" s="5">
        <f t="shared" si="27"/>
        <v>3906.6437887152738</v>
      </c>
      <c r="H288" s="12">
        <f t="shared" si="23"/>
        <v>1.0976256021449674E-2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 t="shared" si="24"/>
        <v>4017.4683712766573</v>
      </c>
      <c r="E289" s="4">
        <f t="shared" si="25"/>
        <v>9.5797792066060303</v>
      </c>
      <c r="F289" s="4">
        <f t="shared" si="26"/>
        <v>1.0236281799950926</v>
      </c>
      <c r="G289" s="5">
        <f t="shared" si="27"/>
        <v>4080.9213938743196</v>
      </c>
      <c r="H289" s="12">
        <f t="shared" si="23"/>
        <v>1.4270194716347918E-2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 t="shared" si="24"/>
        <v>3999.7789907831666</v>
      </c>
      <c r="E290" s="4">
        <f t="shared" si="25"/>
        <v>9.2254652824825438</v>
      </c>
      <c r="F290" s="4">
        <f t="shared" si="26"/>
        <v>1.047755421717274</v>
      </c>
      <c r="G290" s="5">
        <f t="shared" si="27"/>
        <v>4235.8974665535006</v>
      </c>
      <c r="H290" s="12">
        <f t="shared" si="23"/>
        <v>2.5392753946623249E-2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 t="shared" si="24"/>
        <v>4008.4818259964923</v>
      </c>
      <c r="E291" s="4">
        <f t="shared" si="25"/>
        <v>9.2186746401340276</v>
      </c>
      <c r="F291" s="4">
        <f t="shared" si="26"/>
        <v>1.4056398834318364</v>
      </c>
      <c r="G291" s="5">
        <f t="shared" si="27"/>
        <v>5630.6844398065423</v>
      </c>
      <c r="H291" s="12">
        <f t="shared" si="23"/>
        <v>4.7697935439628401E-4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 t="shared" si="24"/>
        <v>4004.7155451375093</v>
      </c>
      <c r="E292" s="4">
        <f t="shared" si="25"/>
        <v>9.0499583838188506</v>
      </c>
      <c r="F292" s="4">
        <f t="shared" si="26"/>
        <v>0.87705137683763346</v>
      </c>
      <c r="G292" s="5">
        <f t="shared" si="27"/>
        <v>3528.7074062980646</v>
      </c>
      <c r="H292" s="12">
        <f t="shared" si="23"/>
        <v>1.1960827731019386E-2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 t="shared" si="24"/>
        <v>4049.0753895034541</v>
      </c>
      <c r="E293" s="4">
        <f t="shared" si="25"/>
        <v>9.508747154733399</v>
      </c>
      <c r="F293" s="4">
        <f t="shared" si="26"/>
        <v>0.88538568738455936</v>
      </c>
      <c r="G293" s="5">
        <f t="shared" si="27"/>
        <v>3528.4814626822895</v>
      </c>
      <c r="H293" s="12">
        <f t="shared" si="23"/>
        <v>3.1169285370046821E-2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 t="shared" si="24"/>
        <v>4052.3997360053891</v>
      </c>
      <c r="E294" s="4">
        <f t="shared" si="25"/>
        <v>9.4283919370536591</v>
      </c>
      <c r="F294" s="4">
        <f t="shared" si="26"/>
        <v>0.9683734601085584</v>
      </c>
      <c r="G294" s="5">
        <f t="shared" si="27"/>
        <v>3930.9053541228513</v>
      </c>
      <c r="H294" s="12">
        <f t="shared" si="23"/>
        <v>5.6038255622541189E-3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 t="shared" si="24"/>
        <v>4074.1418495500966</v>
      </c>
      <c r="E295" s="4">
        <f t="shared" si="25"/>
        <v>9.5883867103196856</v>
      </c>
      <c r="F295" s="4">
        <f t="shared" si="26"/>
        <v>0.9689090105026511</v>
      </c>
      <c r="G295" s="5">
        <f t="shared" si="27"/>
        <v>3923.5013061114992</v>
      </c>
      <c r="H295" s="12">
        <f t="shared" si="23"/>
        <v>1.0965135842828546E-2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 t="shared" si="24"/>
        <v>4057.8883054810867</v>
      </c>
      <c r="E296" s="4">
        <f t="shared" si="25"/>
        <v>9.2526170715757647</v>
      </c>
      <c r="F296" s="4">
        <f t="shared" si="26"/>
        <v>1.0597872333846987</v>
      </c>
      <c r="G296" s="5">
        <f t="shared" si="27"/>
        <v>4343.5180775367699</v>
      </c>
      <c r="H296" s="12">
        <f t="shared" si="23"/>
        <v>2.3690331731503617E-2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 t="shared" si="24"/>
        <v>4088.7414927958625</v>
      </c>
      <c r="E297" s="4">
        <f t="shared" si="25"/>
        <v>9.5332778213144547</v>
      </c>
      <c r="F297" s="4">
        <f t="shared" si="26"/>
        <v>1.0443836956552279</v>
      </c>
      <c r="G297" s="5">
        <f t="shared" si="27"/>
        <v>4227.8829056275881</v>
      </c>
      <c r="H297" s="12">
        <f t="shared" si="23"/>
        <v>1.9052690109608326E-2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 t="shared" si="24"/>
        <v>4128.8527181004929</v>
      </c>
      <c r="E298" s="4">
        <f t="shared" si="25"/>
        <v>9.9305835206322488</v>
      </c>
      <c r="F298" s="4">
        <f t="shared" si="26"/>
        <v>1.0936828222849917</v>
      </c>
      <c r="G298" s="5">
        <f t="shared" si="27"/>
        <v>4454.4551734719489</v>
      </c>
      <c r="H298" s="12">
        <f t="shared" si="23"/>
        <v>2.6561369433577599E-2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 t="shared" si="24"/>
        <v>4125.0393491144541</v>
      </c>
      <c r="E299" s="4">
        <f t="shared" si="25"/>
        <v>9.7520054566522223</v>
      </c>
      <c r="F299" s="4">
        <f t="shared" si="26"/>
        <v>1.0529042641182413</v>
      </c>
      <c r="G299" s="5">
        <f t="shared" si="27"/>
        <v>4363.9978328531924</v>
      </c>
      <c r="H299" s="12">
        <f t="shared" si="23"/>
        <v>1.2293628590394907E-2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 t="shared" si="24"/>
        <v>4188.4338674475548</v>
      </c>
      <c r="E300" s="4">
        <f t="shared" si="25"/>
        <v>10.448993902432298</v>
      </c>
      <c r="F300" s="4">
        <f t="shared" si="26"/>
        <v>0.99455822589237797</v>
      </c>
      <c r="G300" s="5">
        <f t="shared" si="27"/>
        <v>4070.8582669644979</v>
      </c>
      <c r="H300" s="12">
        <f t="shared" si="23"/>
        <v>4.5295903619958271E-2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 t="shared" si="24"/>
        <v>4190.3093623343993</v>
      </c>
      <c r="E301" s="4">
        <f t="shared" si="25"/>
        <v>10.3375966275221</v>
      </c>
      <c r="F301" s="4">
        <f t="shared" si="26"/>
        <v>1.0231306858106988</v>
      </c>
      <c r="G301" s="5">
        <f t="shared" si="27"/>
        <v>4298.094821376274</v>
      </c>
      <c r="H301" s="12">
        <f t="shared" si="23"/>
        <v>7.523399291203472E-3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 t="shared" si="24"/>
        <v>4224.3306340193485</v>
      </c>
      <c r="E302" s="4">
        <f t="shared" si="25"/>
        <v>10.645323595993107</v>
      </c>
      <c r="F302" s="4">
        <f t="shared" si="26"/>
        <v>1.0529780154918054</v>
      </c>
      <c r="G302" s="5">
        <f t="shared" si="27"/>
        <v>4401.2506259725333</v>
      </c>
      <c r="H302" s="12">
        <f t="shared" si="23"/>
        <v>2.0202443015909781E-2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 t="shared" si="24"/>
        <v>4208.7430861386874</v>
      </c>
      <c r="E303" s="4">
        <f t="shared" si="25"/>
        <v>10.304474382590779</v>
      </c>
      <c r="F303" s="4">
        <f t="shared" si="26"/>
        <v>1.4008041705978309</v>
      </c>
      <c r="G303" s="5">
        <f t="shared" si="27"/>
        <v>5952.8511113990589</v>
      </c>
      <c r="H303" s="12">
        <f t="shared" si="23"/>
        <v>2.3178259092309889E-2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 t="shared" si="24"/>
        <v>4181.5344156704086</v>
      </c>
      <c r="E304" s="4">
        <f t="shared" si="25"/>
        <v>9.8170582060564815</v>
      </c>
      <c r="F304" s="4">
        <f t="shared" si="26"/>
        <v>0.87232196319655164</v>
      </c>
      <c r="G304" s="5">
        <f t="shared" si="27"/>
        <v>3700.3214718986455</v>
      </c>
      <c r="H304" s="12">
        <f t="shared" si="23"/>
        <v>3.360934969235909E-2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 t="shared" si="24"/>
        <v>4159.8613911667026</v>
      </c>
      <c r="E305" s="4">
        <f t="shared" si="25"/>
        <v>9.4079009420051971</v>
      </c>
      <c r="F305" s="4">
        <f t="shared" si="26"/>
        <v>0.88144842753073505</v>
      </c>
      <c r="G305" s="5">
        <f t="shared" si="27"/>
        <v>3710.9626057684</v>
      </c>
      <c r="H305" s="12">
        <f t="shared" si="23"/>
        <v>2.8252315258631186E-2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 t="shared" si="24"/>
        <v>4180.448497932065</v>
      </c>
      <c r="E306" s="4">
        <f t="shared" si="25"/>
        <v>9.5531547132038668</v>
      </c>
      <c r="F306" s="4">
        <f t="shared" si="26"/>
        <v>0.97107842794152688</v>
      </c>
      <c r="G306" s="5">
        <f t="shared" si="27"/>
        <v>4037.4097305236687</v>
      </c>
      <c r="H306" s="12">
        <f t="shared" si="23"/>
        <v>9.7106375953719126E-3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 t="shared" si="24"/>
        <v>4195.4398640424961</v>
      </c>
      <c r="E307" s="4">
        <f t="shared" si="25"/>
        <v>9.6238145370325352</v>
      </c>
      <c r="F307" s="4">
        <f t="shared" si="26"/>
        <v>0.97066815681586227</v>
      </c>
      <c r="G307" s="5">
        <f t="shared" si="27"/>
        <v>4059.7303552690005</v>
      </c>
      <c r="H307" s="12">
        <f t="shared" si="23"/>
        <v>4.7241100100513644E-3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 t="shared" si="24"/>
        <v>4205.1997040815768</v>
      </c>
      <c r="E308" s="4">
        <f t="shared" si="25"/>
        <v>9.6255819449740194</v>
      </c>
      <c r="F308" s="4">
        <f t="shared" si="26"/>
        <v>1.0607580669681624</v>
      </c>
      <c r="G308" s="5">
        <f t="shared" si="27"/>
        <v>4456.4728021282826</v>
      </c>
      <c r="H308" s="12">
        <f t="shared" si="23"/>
        <v>1.182853649803371E-4</v>
      </c>
    </row>
    <row r="309" spans="1:8" x14ac:dyDescent="0.15">
      <c r="A309">
        <v>306</v>
      </c>
      <c r="B309" s="1">
        <v>42887</v>
      </c>
      <c r="C309" s="4">
        <v>4482</v>
      </c>
      <c r="D309" s="4">
        <f t="shared" si="24"/>
        <v>4235.7985465227675</v>
      </c>
      <c r="E309" s="4">
        <f t="shared" si="25"/>
        <v>9.8980919273059023</v>
      </c>
      <c r="F309" s="4">
        <f t="shared" si="26"/>
        <v>1.0490221184296711</v>
      </c>
      <c r="G309" s="5">
        <f t="shared" si="27"/>
        <v>4401.8948087615126</v>
      </c>
      <c r="H309" s="12">
        <f t="shared" si="23"/>
        <v>1.7872644185293919E-2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 t="shared" si="24"/>
        <v>4234.3343791378393</v>
      </c>
      <c r="E310" s="4">
        <f t="shared" si="25"/>
        <v>9.7504597036473193</v>
      </c>
      <c r="F310" s="4">
        <f t="shared" si="26"/>
        <v>1.0925893472912032</v>
      </c>
      <c r="G310" s="5">
        <f t="shared" si="27"/>
        <v>4643.445482105979</v>
      </c>
      <c r="H310" s="12">
        <f t="shared" si="23"/>
        <v>9.8837499143059927E-3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 t="shared" si="24"/>
        <v>4239.5101692773769</v>
      </c>
      <c r="E311" s="4">
        <f t="shared" si="25"/>
        <v>9.6910200603779959</v>
      </c>
      <c r="F311" s="4">
        <f t="shared" si="26"/>
        <v>1.0530383816740738</v>
      </c>
      <c r="G311" s="5">
        <f t="shared" si="27"/>
        <v>4468.6150240957804</v>
      </c>
      <c r="H311" s="12">
        <f t="shared" si="23"/>
        <v>3.9575430455583973E-3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 t="shared" si="24"/>
        <v>4281.6224582821114</v>
      </c>
      <c r="E312" s="4">
        <f t="shared" si="25"/>
        <v>10.112276422916263</v>
      </c>
      <c r="F312" s="4">
        <f t="shared" si="26"/>
        <v>1.0008572753636695</v>
      </c>
      <c r="G312" s="5">
        <f t="shared" si="27"/>
        <v>4226.0779963275399</v>
      </c>
      <c r="H312" s="12">
        <f t="shared" si="23"/>
        <v>2.714594928003224E-2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 t="shared" si="24"/>
        <v>4278.3702549432246</v>
      </c>
      <c r="E313" s="4">
        <f t="shared" si="25"/>
        <v>9.9386289280777405</v>
      </c>
      <c r="F313" s="4">
        <f t="shared" si="26"/>
        <v>1.0217979988360388</v>
      </c>
      <c r="G313" s="5">
        <f t="shared" si="27"/>
        <v>4391.0055024363528</v>
      </c>
      <c r="H313" s="12">
        <f t="shared" si="23"/>
        <v>1.1519350941339046E-2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 t="shared" si="24"/>
        <v>4319.3424885548957</v>
      </c>
      <c r="E314" s="4">
        <f t="shared" si="25"/>
        <v>10.341855077180602</v>
      </c>
      <c r="F314" s="4">
        <f t="shared" si="26"/>
        <v>1.0593673452379075</v>
      </c>
      <c r="G314" s="5">
        <f t="shared" si="27"/>
        <v>4515.4949783546826</v>
      </c>
      <c r="H314" s="12">
        <f t="shared" si="23"/>
        <v>2.5783176191006982E-2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 t="shared" si="24"/>
        <v>4310.9370068113903</v>
      </c>
      <c r="E315" s="4">
        <f t="shared" si="25"/>
        <v>10.098266989067334</v>
      </c>
      <c r="F315" s="4">
        <f t="shared" si="26"/>
        <v>1.3977816208660541</v>
      </c>
      <c r="G315" s="5">
        <f t="shared" si="27"/>
        <v>6065.0398859319439</v>
      </c>
      <c r="H315" s="12">
        <f t="shared" si="23"/>
        <v>1.6089778175899464E-2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 t="shared" si="24"/>
        <v>4326.2594840193442</v>
      </c>
      <c r="E316" s="4">
        <f t="shared" si="25"/>
        <v>10.166146250601495</v>
      </c>
      <c r="F316" s="4">
        <f t="shared" si="26"/>
        <v>0.87387001104594231</v>
      </c>
      <c r="G316" s="5">
        <f t="shared" si="27"/>
        <v>3769.3339730831644</v>
      </c>
      <c r="H316" s="12">
        <f t="shared" si="23"/>
        <v>4.4020145052391874E-3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 t="shared" si="24"/>
        <v>4325.4638685716272</v>
      </c>
      <c r="E317" s="4">
        <f t="shared" si="25"/>
        <v>10.023717776627507</v>
      </c>
      <c r="F317" s="4">
        <f t="shared" si="26"/>
        <v>0.88066491291478544</v>
      </c>
      <c r="G317" s="5">
        <f t="shared" si="27"/>
        <v>3822.3355529054206</v>
      </c>
      <c r="H317" s="12">
        <f t="shared" si="23"/>
        <v>9.3307507011937234E-3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 t="shared" si="24"/>
        <v>4397.9719517345657</v>
      </c>
      <c r="E318" s="4">
        <f t="shared" si="25"/>
        <v>10.835590270678397</v>
      </c>
      <c r="F318" s="4">
        <f t="shared" si="26"/>
        <v>0.98194028080557472</v>
      </c>
      <c r="G318" s="5">
        <f t="shared" si="27"/>
        <v>4210.098469711068</v>
      </c>
      <c r="H318" s="12">
        <f t="shared" si="23"/>
        <v>5.006803481248466E-2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 t="shared" si="24"/>
        <v>4368.9493545710393</v>
      </c>
      <c r="E319" s="4">
        <f t="shared" si="25"/>
        <v>10.317704462916875</v>
      </c>
      <c r="F319" s="4">
        <f t="shared" si="26"/>
        <v>0.96533621063565278</v>
      </c>
      <c r="G319" s="5">
        <f t="shared" si="27"/>
        <v>4279.4890905541024</v>
      </c>
      <c r="H319" s="12">
        <f t="shared" si="23"/>
        <v>3.41926270067913E-2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 t="shared" si="24"/>
        <v>4392.841010575682</v>
      </c>
      <c r="E320" s="4">
        <f t="shared" si="25"/>
        <v>10.494073668624154</v>
      </c>
      <c r="F320" s="4">
        <f t="shared" si="26"/>
        <v>1.0640794827805529</v>
      </c>
      <c r="G320" s="5">
        <f t="shared" si="27"/>
        <v>4645.3428602782087</v>
      </c>
      <c r="H320" s="12">
        <f t="shared" si="23"/>
        <v>1.120841628816332E-2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 t="shared" si="24"/>
        <v>4433.7816856298414</v>
      </c>
      <c r="E321" s="4">
        <f t="shared" si="25"/>
        <v>10.88967276048375</v>
      </c>
      <c r="F321" s="4">
        <f t="shared" si="26"/>
        <v>1.0551738313013164</v>
      </c>
      <c r="G321" s="5">
        <f t="shared" si="27"/>
        <v>4619.1958982296564</v>
      </c>
      <c r="H321" s="12">
        <f t="shared" si="23"/>
        <v>2.4663028245427269E-2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 t="shared" si="24"/>
        <v>4419.8444515201736</v>
      </c>
      <c r="E322" s="4">
        <f t="shared" si="25"/>
        <v>10.567091540755863</v>
      </c>
      <c r="F322" s="4">
        <f t="shared" si="26"/>
        <v>1.0892784988874635</v>
      </c>
      <c r="G322" s="5">
        <f t="shared" si="27"/>
        <v>4856.2005783875902</v>
      </c>
      <c r="H322" s="12">
        <f t="shared" si="23"/>
        <v>2.085360067008413E-2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 t="shared" si="24"/>
        <v>4437.5801384999831</v>
      </c>
      <c r="E323" s="4">
        <f t="shared" si="25"/>
        <v>10.660234608177037</v>
      </c>
      <c r="F323" s="4">
        <f t="shared" si="26"/>
        <v>1.0552344554808701</v>
      </c>
      <c r="G323" s="5">
        <f t="shared" si="27"/>
        <v>4665.3934014550168</v>
      </c>
      <c r="H323" s="12">
        <f t="shared" si="23"/>
        <v>5.8825055497513682E-3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 t="shared" si="24"/>
        <v>4437.5705835776971</v>
      </c>
      <c r="E324" s="4">
        <f t="shared" si="25"/>
        <v>10.521599789954285</v>
      </c>
      <c r="F324" s="4">
        <f t="shared" si="26"/>
        <v>1.0000801580998262</v>
      </c>
      <c r="G324" s="5">
        <f t="shared" si="27"/>
        <v>4452.0537399917066</v>
      </c>
      <c r="H324" s="12">
        <f t="shared" si="23"/>
        <v>8.8497031479054175E-3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 t="shared" si="24"/>
        <v>4450.2192203178283</v>
      </c>
      <c r="E325" s="4">
        <f t="shared" si="25"/>
        <v>10.549236828163796</v>
      </c>
      <c r="F325" s="4">
        <f t="shared" si="26"/>
        <v>1.0230898761247647</v>
      </c>
      <c r="G325" s="5">
        <f t="shared" si="27"/>
        <v>4545.051691603293</v>
      </c>
      <c r="H325" s="12">
        <f t="shared" si="23"/>
        <v>1.7457299355824805E-3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 t="shared" si="24"/>
        <v>4511.9810790954416</v>
      </c>
      <c r="E326" s="4">
        <f t="shared" si="25"/>
        <v>11.214653190351797</v>
      </c>
      <c r="F326" s="4">
        <f t="shared" si="26"/>
        <v>1.0690237211562887</v>
      </c>
      <c r="G326" s="5">
        <f t="shared" si="27"/>
        <v>4725.5924381677469</v>
      </c>
      <c r="H326" s="12">
        <f t="shared" ref="H326:H371" si="28">ABS(C326-G326)/C326</f>
        <v>4.0293980875762213E-2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 t="shared" si="24"/>
        <v>4484.7670345283941</v>
      </c>
      <c r="E327" s="4">
        <f t="shared" si="25"/>
        <v>10.715341042448271</v>
      </c>
      <c r="F327" s="4">
        <f t="shared" si="26"/>
        <v>1.3906583769981735</v>
      </c>
      <c r="G327" s="5">
        <f t="shared" si="27"/>
        <v>6322.4398621688542</v>
      </c>
      <c r="H327" s="12">
        <f t="shared" si="28"/>
        <v>3.206657887183386E-2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 t="shared" si="24"/>
        <v>4496.5878113259514</v>
      </c>
      <c r="E328" s="4">
        <f t="shared" si="25"/>
        <v>10.729704201583596</v>
      </c>
      <c r="F328" s="4">
        <f t="shared" si="26"/>
        <v>0.87483623798435839</v>
      </c>
      <c r="G328" s="5">
        <f t="shared" si="27"/>
        <v>3928.4672331969309</v>
      </c>
      <c r="H328" s="12">
        <f t="shared" si="28"/>
        <v>8.9846561624340796E-4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 t="shared" si="24"/>
        <v>4490.415286810291</v>
      </c>
      <c r="E329" s="4">
        <f t="shared" si="25"/>
        <v>10.510089990911085</v>
      </c>
      <c r="F329" s="4">
        <f t="shared" si="26"/>
        <v>0.8791264298629744</v>
      </c>
      <c r="G329" s="5">
        <f t="shared" si="27"/>
        <v>3969.4363872913436</v>
      </c>
      <c r="H329" s="12">
        <f t="shared" si="28"/>
        <v>1.3904568912220597E-2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 t="shared" si="24"/>
        <v>4507.9874265475901</v>
      </c>
      <c r="E330" s="4">
        <f t="shared" si="25"/>
        <v>10.601848687750913</v>
      </c>
      <c r="F330" s="4">
        <f t="shared" si="26"/>
        <v>0.98393435913896343</v>
      </c>
      <c r="G330" s="5">
        <f t="shared" si="27"/>
        <v>4419.6399283811097</v>
      </c>
      <c r="H330" s="12">
        <f t="shared" si="28"/>
        <v>5.7053029513813918E-3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 t="shared" si="24"/>
        <v>4517.4681711691755</v>
      </c>
      <c r="E331" s="4">
        <f t="shared" si="25"/>
        <v>10.587281946956459</v>
      </c>
      <c r="F331" s="4">
        <f t="shared" si="26"/>
        <v>0.96604915641035438</v>
      </c>
      <c r="G331" s="5">
        <f t="shared" si="27"/>
        <v>4361.9578483745845</v>
      </c>
      <c r="H331" s="12">
        <f t="shared" si="28"/>
        <v>9.0817998498955959E-4</v>
      </c>
    </row>
    <row r="332" spans="1:8" x14ac:dyDescent="0.15">
      <c r="A332">
        <v>329</v>
      </c>
      <c r="B332" s="1">
        <v>43586</v>
      </c>
      <c r="C332" s="4">
        <v>4863</v>
      </c>
      <c r="D332" s="4">
        <f t="shared" si="24"/>
        <v>4539.565142276655</v>
      </c>
      <c r="E332" s="4">
        <f t="shared" si="25"/>
        <v>10.736829757624493</v>
      </c>
      <c r="F332" s="4">
        <f t="shared" si="26"/>
        <v>1.0669802880492907</v>
      </c>
      <c r="G332" s="5">
        <f t="shared" si="27"/>
        <v>4818.2109045534762</v>
      </c>
      <c r="H332" s="12">
        <f t="shared" si="28"/>
        <v>9.2101779655611327E-3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 t="shared" si="24"/>
        <v>4542.175325023868</v>
      </c>
      <c r="E333" s="4">
        <f t="shared" si="25"/>
        <v>10.631238524748511</v>
      </c>
      <c r="F333" s="4">
        <f t="shared" si="26"/>
        <v>1.0548007215304502</v>
      </c>
      <c r="G333" s="5">
        <f t="shared" si="27"/>
        <v>4801.3595654093469</v>
      </c>
      <c r="H333" s="12">
        <f t="shared" si="28"/>
        <v>6.5743323709322732E-3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 t="shared" si="24"/>
        <v>4561.5237725690467</v>
      </c>
      <c r="E334" s="4">
        <f t="shared" si="25"/>
        <v>10.744503053960326</v>
      </c>
      <c r="F334" s="4">
        <f t="shared" si="26"/>
        <v>1.0917592203865136</v>
      </c>
      <c r="G334" s="5">
        <f t="shared" si="27"/>
        <v>4959.2742992672283</v>
      </c>
      <c r="H334" s="12">
        <f t="shared" si="28"/>
        <v>6.9534843277476287E-3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 t="shared" si="24"/>
        <v>4622.8464086822933</v>
      </c>
      <c r="E335" s="4">
        <f t="shared" si="25"/>
        <v>11.401675368625085</v>
      </c>
      <c r="F335" s="4">
        <f t="shared" si="26"/>
        <v>1.0645314116443236</v>
      </c>
      <c r="G335" s="5">
        <f t="shared" si="27"/>
        <v>4824.8150241395006</v>
      </c>
      <c r="H335" s="12">
        <f t="shared" si="28"/>
        <v>3.8881469294920208E-2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 t="shared" si="24"/>
        <v>4585.6833132613183</v>
      </c>
      <c r="E336" s="4">
        <f t="shared" si="25"/>
        <v>10.770663093151125</v>
      </c>
      <c r="F336" s="4">
        <f t="shared" si="26"/>
        <v>0.99356054965067941</v>
      </c>
      <c r="G336" s="5">
        <f t="shared" si="27"/>
        <v>4634.6195565714588</v>
      </c>
      <c r="H336" s="12">
        <f t="shared" si="28"/>
        <v>3.9851818840354235E-2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 t="shared" si="24"/>
        <v>4591.2193354083875</v>
      </c>
      <c r="E337" s="4">
        <f t="shared" si="25"/>
        <v>10.70264830298591</v>
      </c>
      <c r="F337" s="4">
        <f t="shared" si="26"/>
        <v>1.0231940105803834</v>
      </c>
      <c r="G337" s="5">
        <f t="shared" si="27"/>
        <v>4702.5855292816759</v>
      </c>
      <c r="H337" s="12">
        <f t="shared" si="28"/>
        <v>4.1822612175263542E-3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 t="shared" ref="D338:D371" si="29">$M$4*C338/F326+(1-$M$4)*(D337+E337)</f>
        <v>4637.843711127829</v>
      </c>
      <c r="E338" s="4">
        <f t="shared" ref="E338:E371" si="30">$M$2*(D338-D337)+(1-$M$2)*E337</f>
        <v>11.169386858269426</v>
      </c>
      <c r="F338" s="4">
        <f t="shared" ref="F338:F371" si="31">$M$3*C338/(D337-E337)+(1-$M$3)*F326</f>
        <v>1.0759479193314974</v>
      </c>
      <c r="G338" s="5">
        <f t="shared" ref="G338:G371" si="32">(D337+1*E337)*F326</f>
        <v>4919.5637634980621</v>
      </c>
      <c r="H338" s="12">
        <f t="shared" si="28"/>
        <v>2.7754196937141869E-2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 t="shared" si="29"/>
        <v>4621.448041697151</v>
      </c>
      <c r="E339" s="4">
        <f t="shared" si="30"/>
        <v>10.811228287567774</v>
      </c>
      <c r="F339" s="4">
        <f t="shared" si="31"/>
        <v>1.3860780528358283</v>
      </c>
      <c r="G339" s="5">
        <f t="shared" si="32"/>
        <v>6465.1890094885985</v>
      </c>
      <c r="H339" s="12">
        <f t="shared" si="28"/>
        <v>2.2164270274877225E-2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 t="shared" si="29"/>
        <v>4671.4959372458188</v>
      </c>
      <c r="E340" s="4">
        <f t="shared" si="30"/>
        <v>11.321038553072896</v>
      </c>
      <c r="F340" s="4">
        <f t="shared" si="31"/>
        <v>0.8809203521481026</v>
      </c>
      <c r="G340" s="5">
        <f t="shared" si="32"/>
        <v>4052.4682731216021</v>
      </c>
      <c r="H340" s="12">
        <f t="shared" si="28"/>
        <v>3.0045889631019118E-2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 t="shared" si="29"/>
        <v>4740.1139322940217</v>
      </c>
      <c r="E341" s="4">
        <f t="shared" si="30"/>
        <v>12.06550995297636</v>
      </c>
      <c r="F341" s="4">
        <f t="shared" si="31"/>
        <v>0.88763240987637981</v>
      </c>
      <c r="G341" s="5">
        <f t="shared" si="32"/>
        <v>4116.7881696358099</v>
      </c>
      <c r="H341" s="12">
        <f t="shared" si="28"/>
        <v>4.2830000084675669E-2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 t="shared" si="29"/>
        <v>4904.2409994441332</v>
      </c>
      <c r="E342" s="4">
        <f t="shared" si="30"/>
        <v>14.041277729885664</v>
      </c>
      <c r="F342" s="4">
        <f t="shared" si="31"/>
        <v>1.0073838545013849</v>
      </c>
      <c r="G342" s="5">
        <f t="shared" si="32"/>
        <v>4675.8326340206568</v>
      </c>
      <c r="H342" s="12">
        <f t="shared" si="28"/>
        <v>0.1047611269345861</v>
      </c>
    </row>
    <row r="343" spans="1:8" x14ac:dyDescent="0.15">
      <c r="A343">
        <v>340</v>
      </c>
      <c r="B343" s="1">
        <v>43922</v>
      </c>
      <c r="C343" s="4">
        <v>4888</v>
      </c>
      <c r="D343" s="4">
        <f t="shared" si="29"/>
        <v>4956.9747863526518</v>
      </c>
      <c r="E343" s="4">
        <f t="shared" si="30"/>
        <v>14.544017635040014</v>
      </c>
      <c r="F343" s="4">
        <f t="shared" si="31"/>
        <v>0.97255502481613587</v>
      </c>
      <c r="G343" s="5">
        <f t="shared" si="32"/>
        <v>4751.3024448519573</v>
      </c>
      <c r="H343" s="12">
        <f t="shared" si="28"/>
        <v>2.7965948270876173E-2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 t="shared" si="29"/>
        <v>5122.3343708035891</v>
      </c>
      <c r="E344" s="4">
        <f t="shared" si="30"/>
        <v>16.503595997011281</v>
      </c>
      <c r="F344" s="4">
        <f t="shared" si="31"/>
        <v>1.0913227571122284</v>
      </c>
      <c r="G344" s="5">
        <f t="shared" si="32"/>
        <v>5304.5125655212532</v>
      </c>
      <c r="H344" s="12">
        <f t="shared" si="28"/>
        <v>9.986211343606767E-2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 t="shared" si="29"/>
        <v>5216.2328121821174</v>
      </c>
      <c r="E345" s="4">
        <f t="shared" si="30"/>
        <v>17.509203491911773</v>
      </c>
      <c r="F345" s="4">
        <f t="shared" si="31"/>
        <v>1.0674802217770634</v>
      </c>
      <c r="G345" s="5">
        <f t="shared" si="32"/>
        <v>5420.4499952093447</v>
      </c>
      <c r="H345" s="12">
        <f t="shared" si="28"/>
        <v>5.22031832122146E-2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 t="shared" si="29"/>
        <v>5319.4028416294441</v>
      </c>
      <c r="E346" s="4">
        <f t="shared" si="30"/>
        <v>18.622212609967377</v>
      </c>
      <c r="F346" s="4">
        <f t="shared" si="31"/>
        <v>1.1059633510817897</v>
      </c>
      <c r="G346" s="5">
        <f t="shared" si="32"/>
        <v>5713.9861027364186</v>
      </c>
      <c r="H346" s="12">
        <f t="shared" si="28"/>
        <v>5.6475214211291508E-2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 t="shared" si="29"/>
        <v>5361.2726369931024</v>
      </c>
      <c r="E347" s="4">
        <f t="shared" si="30"/>
        <v>18.924273339466737</v>
      </c>
      <c r="F347" s="4">
        <f t="shared" si="31"/>
        <v>1.0692996719960079</v>
      </c>
      <c r="G347" s="5">
        <f t="shared" si="32"/>
        <v>5682.4953463822476</v>
      </c>
      <c r="H347" s="12">
        <f t="shared" si="28"/>
        <v>1.5677230836264058E-2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 t="shared" si="29"/>
        <v>5433.4367361405966</v>
      </c>
      <c r="E348" s="4">
        <f t="shared" si="30"/>
        <v>19.616029587519591</v>
      </c>
      <c r="F348" s="4">
        <f t="shared" si="31"/>
        <v>1.0019595467916684</v>
      </c>
      <c r="G348" s="5">
        <f t="shared" si="32"/>
        <v>5345.5513994589146</v>
      </c>
      <c r="H348" s="12">
        <f t="shared" si="28"/>
        <v>3.4924824073133312E-2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 t="shared" si="29"/>
        <v>5490.3249882816417</v>
      </c>
      <c r="E349" s="4">
        <f t="shared" si="30"/>
        <v>20.100315410001194</v>
      </c>
      <c r="F349" s="4">
        <f t="shared" si="31"/>
        <v>1.0296368377613749</v>
      </c>
      <c r="G349" s="5">
        <f t="shared" si="32"/>
        <v>5579.530929271803</v>
      </c>
      <c r="H349" s="12">
        <f t="shared" si="28"/>
        <v>2.438696812872828E-2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 t="shared" si="29"/>
        <v>5467.2390217189131</v>
      </c>
      <c r="E350" s="4">
        <f t="shared" si="30"/>
        <v>19.539186970315281</v>
      </c>
      <c r="F350" s="4">
        <f t="shared" si="31"/>
        <v>1.0714507489814995</v>
      </c>
      <c r="G350" s="5">
        <f t="shared" si="32"/>
        <v>5928.9306401386575</v>
      </c>
      <c r="H350" s="12">
        <f t="shared" si="28"/>
        <v>2.9506969984139174E-2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 t="shared" si="29"/>
        <v>5425.9964293494359</v>
      </c>
      <c r="E351" s="4">
        <f t="shared" si="30"/>
        <v>18.749436534660553</v>
      </c>
      <c r="F351" s="4">
        <f t="shared" si="31"/>
        <v>1.377025723389933</v>
      </c>
      <c r="G351" s="5">
        <f t="shared" si="32"/>
        <v>7605.1028558420194</v>
      </c>
      <c r="H351" s="12">
        <f t="shared" si="28"/>
        <v>4.2223222672607835E-2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 t="shared" si="29"/>
        <v>5524.0892846321049</v>
      </c>
      <c r="E352" s="4">
        <f t="shared" si="30"/>
        <v>19.780362252913619</v>
      </c>
      <c r="F352" s="4">
        <f t="shared" si="31"/>
        <v>0.8912869601917468</v>
      </c>
      <c r="G352" s="5">
        <f t="shared" si="32"/>
        <v>4796.3874455315436</v>
      </c>
      <c r="H352" s="12">
        <f t="shared" si="28"/>
        <v>5.0596309277208318E-2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 t="shared" si="29"/>
        <v>5542.3545031520534</v>
      </c>
      <c r="E353" s="4">
        <f t="shared" si="30"/>
        <v>19.760675671898948</v>
      </c>
      <c r="F353" s="4">
        <f t="shared" si="31"/>
        <v>0.88869779915638181</v>
      </c>
      <c r="G353" s="5">
        <f t="shared" si="32"/>
        <v>4920.9183747050638</v>
      </c>
      <c r="H353" s="12">
        <f t="shared" si="28"/>
        <v>1.0004830563596007E-3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 t="shared" si="29"/>
        <v>5577.2654741133392</v>
      </c>
      <c r="E354" s="4">
        <f t="shared" si="30"/>
        <v>19.957526643276445</v>
      </c>
      <c r="F354" s="4">
        <f t="shared" si="31"/>
        <v>1.010746567867215</v>
      </c>
      <c r="G354" s="5">
        <f t="shared" si="32"/>
        <v>5603.1850280243325</v>
      </c>
      <c r="H354" s="12">
        <f t="shared" si="28"/>
        <v>9.8630450566650468E-3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 t="shared" si="29"/>
        <v>5654.4085683454514</v>
      </c>
      <c r="E355" s="4">
        <f t="shared" si="30"/>
        <v>20.700550743705818</v>
      </c>
      <c r="F355" s="4">
        <f t="shared" si="31"/>
        <v>0.98101908684122097</v>
      </c>
      <c r="G355" s="5">
        <f t="shared" si="32"/>
        <v>5443.6073544022975</v>
      </c>
      <c r="H355" s="12">
        <f t="shared" si="28"/>
        <v>3.6017822843581113E-2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 t="shared" si="29"/>
        <v>5634.1736563328632</v>
      </c>
      <c r="E356" s="4">
        <f t="shared" si="30"/>
        <v>20.16866767123469</v>
      </c>
      <c r="F356" s="4">
        <f t="shared" si="31"/>
        <v>1.0872485090477213</v>
      </c>
      <c r="G356" s="5">
        <f t="shared" si="32"/>
        <v>6193.3757307571286</v>
      </c>
      <c r="H356" s="12">
        <f t="shared" si="28"/>
        <v>2.7093819362707897E-2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 t="shared" si="29"/>
        <v>5635.4127110278496</v>
      </c>
      <c r="E357" s="4">
        <f t="shared" si="30"/>
        <v>19.922711230716661</v>
      </c>
      <c r="F357" s="4">
        <f t="shared" si="31"/>
        <v>1.0664134320826557</v>
      </c>
      <c r="G357" s="5">
        <f t="shared" si="32"/>
        <v>6035.89859803133</v>
      </c>
      <c r="H357" s="12">
        <f t="shared" si="28"/>
        <v>1.2394934255506548E-2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 t="shared" si="29"/>
        <v>5624.2832101474569</v>
      </c>
      <c r="E358" s="4">
        <f t="shared" si="30"/>
        <v>19.519243311396693</v>
      </c>
      <c r="F358" s="4">
        <f t="shared" si="31"/>
        <v>1.1031439527256213</v>
      </c>
      <c r="G358" s="5">
        <f t="shared" si="32"/>
        <v>6254.5937150926311</v>
      </c>
      <c r="H358" s="12">
        <f t="shared" si="28"/>
        <v>2.0491713997818746E-2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 t="shared" si="29"/>
        <v>5552.2758832019417</v>
      </c>
      <c r="E359" s="4">
        <f t="shared" si="30"/>
        <v>18.330019344617277</v>
      </c>
      <c r="F359" s="4">
        <f t="shared" si="31"/>
        <v>1.0583446392215963</v>
      </c>
      <c r="G359" s="5">
        <f t="shared" si="32"/>
        <v>6034.9161122938176</v>
      </c>
      <c r="H359" s="12">
        <f t="shared" si="28"/>
        <v>6.3046699364773223E-2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 t="shared" si="29"/>
        <v>5560.093030760092</v>
      </c>
      <c r="E360" s="4">
        <f t="shared" si="30"/>
        <v>18.193423391627313</v>
      </c>
      <c r="F360" s="4">
        <f t="shared" si="31"/>
        <v>1.0018967353737531</v>
      </c>
      <c r="G360" s="5">
        <f t="shared" si="32"/>
        <v>5581.5217654705439</v>
      </c>
      <c r="H360" s="12">
        <f t="shared" si="28"/>
        <v>6.949623934790523E-3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 t="shared" si="29"/>
        <v>5573.078804903841</v>
      </c>
      <c r="E361" s="4">
        <f t="shared" si="30"/>
        <v>18.125759310270674</v>
      </c>
      <c r="F361" s="4">
        <f t="shared" si="31"/>
        <v>1.0302625477256506</v>
      </c>
      <c r="G361" s="5">
        <f t="shared" si="32"/>
        <v>5743.6092247798888</v>
      </c>
      <c r="H361" s="12">
        <f t="shared" si="28"/>
        <v>3.4257904926430455E-3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 t="shared" si="29"/>
        <v>5588.4737645175755</v>
      </c>
      <c r="E362" s="4">
        <f t="shared" si="30"/>
        <v>18.090277455783184</v>
      </c>
      <c r="F362" s="4">
        <f t="shared" si="31"/>
        <v>1.0724345618918589</v>
      </c>
      <c r="G362" s="5">
        <f t="shared" si="32"/>
        <v>5990.7003180359889</v>
      </c>
      <c r="H362" s="12">
        <f t="shared" si="28"/>
        <v>1.7893508421386048E-3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 t="shared" si="29"/>
        <v>5579.0847356864451</v>
      </c>
      <c r="E363" s="4">
        <f t="shared" si="30"/>
        <v>17.733233052883119</v>
      </c>
      <c r="F363" s="4">
        <f t="shared" si="31"/>
        <v>1.3739382276474075</v>
      </c>
      <c r="G363" s="5">
        <f t="shared" si="32"/>
        <v>7720.3829056303512</v>
      </c>
      <c r="H363" s="12">
        <f t="shared" si="28"/>
        <v>1.8251504303660137E-2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 t="shared" si="29"/>
        <v>5566.3315135305747</v>
      </c>
      <c r="E364" s="4">
        <f t="shared" si="30"/>
        <v>17.337116131920936</v>
      </c>
      <c r="F364" s="4">
        <f t="shared" si="31"/>
        <v>0.88892081840826509</v>
      </c>
      <c r="G364" s="5">
        <f t="shared" si="32"/>
        <v>4988.3708741042228</v>
      </c>
      <c r="H364" s="12">
        <f t="shared" si="28"/>
        <v>2.0325398671348503E-2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 t="shared" si="29"/>
        <v>5595.3010942930214</v>
      </c>
      <c r="E365" s="4">
        <f t="shared" si="30"/>
        <v>17.488259190078853</v>
      </c>
      <c r="F365" s="4">
        <f t="shared" si="31"/>
        <v>0.89109933625281079</v>
      </c>
      <c r="G365" s="5">
        <f t="shared" si="32"/>
        <v>4962.1940223995898</v>
      </c>
      <c r="H365" s="12">
        <f t="shared" si="28"/>
        <v>7.5611955200820379E-3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 t="shared" si="29"/>
        <v>5574.3443126569127</v>
      </c>
      <c r="E366" s="4">
        <f t="shared" si="30"/>
        <v>16.988734693247153</v>
      </c>
      <c r="F366" s="4">
        <f t="shared" si="31"/>
        <v>1.0070297417270089</v>
      </c>
      <c r="G366" s="5">
        <f t="shared" si="32"/>
        <v>5673.1075751946873</v>
      </c>
      <c r="H366" s="12">
        <f t="shared" si="28"/>
        <v>2.5692926269153378E-2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 t="shared" si="29"/>
        <v>5634.2008983321657</v>
      </c>
      <c r="E367" s="4">
        <f t="shared" si="30"/>
        <v>17.545725692134496</v>
      </c>
      <c r="F367" s="4">
        <f t="shared" si="31"/>
        <v>0.98755818814903229</v>
      </c>
      <c r="G367" s="5">
        <f t="shared" si="32"/>
        <v>5485.2044403365953</v>
      </c>
      <c r="H367" s="12">
        <f t="shared" si="28"/>
        <v>2.7273551988544895E-2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 t="shared" si="29"/>
        <v>5572.5613338711828</v>
      </c>
      <c r="E368" s="4">
        <f t="shared" si="30"/>
        <v>16.516854571954422</v>
      </c>
      <c r="F368" s="4">
        <f t="shared" si="31"/>
        <v>1.0776814474956122</v>
      </c>
      <c r="G368" s="5">
        <f t="shared" si="32"/>
        <v>6144.8530904859126</v>
      </c>
      <c r="H368" s="12">
        <f t="shared" si="28"/>
        <v>5.4005675898098217E-2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 t="shared" si="29"/>
        <v>5583.8811994167081</v>
      </c>
      <c r="E369" s="4">
        <f t="shared" si="30"/>
        <v>16.449329001095915</v>
      </c>
      <c r="F369" s="4">
        <f t="shared" si="31"/>
        <v>1.0669363092745026</v>
      </c>
      <c r="G369" s="5">
        <f t="shared" si="32"/>
        <v>5960.2680531159576</v>
      </c>
      <c r="H369" s="12">
        <f t="shared" si="28"/>
        <v>3.4121301542016209E-3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 t="shared" si="29"/>
        <v>5585.4652617139182</v>
      </c>
      <c r="E370" s="4">
        <f t="shared" si="30"/>
        <v>16.256181466044541</v>
      </c>
      <c r="F370" s="4">
        <f t="shared" si="31"/>
        <v>1.1023180060506981</v>
      </c>
      <c r="G370" s="5">
        <f t="shared" si="32"/>
        <v>6177.9707556887834</v>
      </c>
      <c r="H370" s="12">
        <f t="shared" si="28"/>
        <v>9.8023464676010724E-3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 t="shared" si="29"/>
        <v>5585.0433261264443</v>
      </c>
      <c r="E371" s="4">
        <f t="shared" si="30"/>
        <v>16.039479185328425</v>
      </c>
      <c r="F371" s="4">
        <f t="shared" si="31"/>
        <v>1.0572935633793978</v>
      </c>
      <c r="G371" s="5">
        <f t="shared" si="32"/>
        <v>5928.5518598021772</v>
      </c>
      <c r="H371" s="12">
        <f t="shared" si="28"/>
        <v>1.1008161630657777E-2</v>
      </c>
      <c r="I371">
        <v>12</v>
      </c>
    </row>
    <row r="372" spans="1:9" x14ac:dyDescent="0.15">
      <c r="B372" s="1"/>
      <c r="C372" s="32" t="s">
        <v>11</v>
      </c>
      <c r="D372" s="32" t="s">
        <v>12</v>
      </c>
      <c r="E372" s="32" t="s">
        <v>19</v>
      </c>
      <c r="F372" s="32" t="s">
        <v>20</v>
      </c>
      <c r="G372" s="31" t="s">
        <v>15</v>
      </c>
      <c r="H372" s="10" t="s">
        <v>16</v>
      </c>
    </row>
    <row r="373" spans="1:9" x14ac:dyDescent="0.15">
      <c r="A373" s="9">
        <v>1</v>
      </c>
      <c r="B373" s="1">
        <v>44805</v>
      </c>
      <c r="C373" s="4">
        <v>5728</v>
      </c>
      <c r="D373" s="4">
        <f>$M$4*C373+(1-$M$4)*D371</f>
        <v>5624.1336985145799</v>
      </c>
      <c r="E373" s="4"/>
      <c r="F373" s="4"/>
      <c r="G373" s="5">
        <f>($D$371+A373*$E$371)*_xlfn.XLOOKUP(A373,$I$360:$I$371,$F$360:$F$371)</f>
        <v>5611.7065771999278</v>
      </c>
      <c r="H373" s="8">
        <f>ABS((C373-G373))/C373</f>
        <v>2.0302622695543334E-2</v>
      </c>
    </row>
    <row r="374" spans="1:9" x14ac:dyDescent="0.15">
      <c r="A374" s="9">
        <v>2</v>
      </c>
      <c r="B374" s="1">
        <v>44835</v>
      </c>
      <c r="C374" s="4">
        <v>5854</v>
      </c>
      <c r="D374" s="4">
        <f t="shared" ref="D374:D384" si="33">$M$4*C374+(1-$M$4)*D373</f>
        <v>5686.9888215464443</v>
      </c>
      <c r="E374" s="4"/>
      <c r="F374" s="4"/>
      <c r="G374" s="5">
        <f t="shared" ref="G374:G384" si="34">($D$371+A374*$E$371)*_xlfn.XLOOKUP(A374,$I$360:$I$371,$F$360:$F$371)</f>
        <v>5787.1107157125098</v>
      </c>
      <c r="H374" s="8">
        <f t="shared" ref="H374:H384" si="35">ABS((C374-G374))/C374</f>
        <v>1.1426252867695632E-2</v>
      </c>
    </row>
    <row r="375" spans="1:9" x14ac:dyDescent="0.15">
      <c r="A375" s="9">
        <v>3</v>
      </c>
      <c r="B375" s="1">
        <v>44866</v>
      </c>
      <c r="C375" s="4">
        <v>6138</v>
      </c>
      <c r="D375" s="4">
        <f t="shared" si="33"/>
        <v>5810.314263019397</v>
      </c>
      <c r="E375" s="4"/>
      <c r="F375" s="4"/>
      <c r="G375" s="5">
        <f t="shared" si="34"/>
        <v>6041.1973681007375</v>
      </c>
      <c r="H375" s="8">
        <f t="shared" si="35"/>
        <v>1.5771038106755043E-2</v>
      </c>
    </row>
    <row r="376" spans="1:9" x14ac:dyDescent="0.15">
      <c r="A376" s="9">
        <v>4</v>
      </c>
      <c r="B376" s="1">
        <v>44896</v>
      </c>
      <c r="C376" s="4">
        <v>7801</v>
      </c>
      <c r="D376" s="4">
        <f t="shared" si="33"/>
        <v>6354.6515412856043</v>
      </c>
      <c r="E376" s="4"/>
      <c r="F376" s="4"/>
      <c r="G376" s="5">
        <f t="shared" si="34"/>
        <v>7761.6535432492592</v>
      </c>
      <c r="H376" s="8">
        <f t="shared" si="35"/>
        <v>5.0437708948520444E-3</v>
      </c>
    </row>
    <row r="377" spans="1:9" x14ac:dyDescent="0.15">
      <c r="A377" s="9">
        <v>5</v>
      </c>
      <c r="B377" s="1">
        <v>44927</v>
      </c>
      <c r="C377" s="4">
        <v>5093</v>
      </c>
      <c r="D377" s="4">
        <f t="shared" si="33"/>
        <v>6009.6629007654647</v>
      </c>
      <c r="E377" s="4"/>
      <c r="F377" s="4"/>
      <c r="G377" s="5">
        <f t="shared" si="34"/>
        <v>5035.9504191272608</v>
      </c>
      <c r="H377" s="8">
        <f t="shared" si="35"/>
        <v>1.1201567027830192E-2</v>
      </c>
    </row>
    <row r="378" spans="1:9" x14ac:dyDescent="0.15">
      <c r="A378" s="9">
        <v>6</v>
      </c>
      <c r="B378" s="1">
        <v>44958</v>
      </c>
      <c r="C378" s="4">
        <v>5071</v>
      </c>
      <c r="D378" s="4">
        <f t="shared" si="33"/>
        <v>5752.9929507475754</v>
      </c>
      <c r="E378" s="4"/>
      <c r="F378" s="4"/>
      <c r="G378" s="5">
        <f t="shared" si="34"/>
        <v>5062.5850163897867</v>
      </c>
      <c r="H378" s="8">
        <f t="shared" si="35"/>
        <v>1.6594327766147332E-3</v>
      </c>
    </row>
    <row r="379" spans="1:9" x14ac:dyDescent="0.15">
      <c r="A379" s="9">
        <v>7</v>
      </c>
      <c r="B379" s="1">
        <v>44986</v>
      </c>
      <c r="C379" s="4">
        <v>5645</v>
      </c>
      <c r="D379" s="4">
        <f t="shared" si="33"/>
        <v>5723.4631320575427</v>
      </c>
      <c r="E379" s="4"/>
      <c r="F379" s="4"/>
      <c r="G379" s="5">
        <f t="shared" si="34"/>
        <v>5737.3703663133265</v>
      </c>
      <c r="H379" s="8">
        <f t="shared" si="35"/>
        <v>1.6363218124592824E-2</v>
      </c>
    </row>
    <row r="380" spans="1:9" x14ac:dyDescent="0.15">
      <c r="A380" s="9">
        <v>8</v>
      </c>
      <c r="B380" s="1">
        <v>45017</v>
      </c>
      <c r="C380" s="4">
        <v>5641</v>
      </c>
      <c r="D380" s="4">
        <f t="shared" si="33"/>
        <v>5700.914240473282</v>
      </c>
      <c r="E380" s="4"/>
      <c r="F380" s="4"/>
      <c r="G380" s="5">
        <f t="shared" si="34"/>
        <v>5642.274619908213</v>
      </c>
      <c r="H380" s="8">
        <f t="shared" si="35"/>
        <v>2.2595637443946571E-4</v>
      </c>
    </row>
    <row r="381" spans="1:9" x14ac:dyDescent="0.15">
      <c r="A381" s="9">
        <v>9</v>
      </c>
      <c r="B381" s="1">
        <v>45047</v>
      </c>
      <c r="C381" s="4">
        <v>6185</v>
      </c>
      <c r="D381" s="4">
        <f t="shared" si="33"/>
        <v>5833.283664683795</v>
      </c>
      <c r="E381" s="4"/>
      <c r="F381" s="4"/>
      <c r="G381" s="5">
        <f t="shared" si="34"/>
        <v>6174.4666183353402</v>
      </c>
      <c r="H381" s="8">
        <f t="shared" si="35"/>
        <v>1.7030528156281048E-3</v>
      </c>
    </row>
    <row r="382" spans="1:9" x14ac:dyDescent="0.15">
      <c r="A382" s="9">
        <v>10</v>
      </c>
      <c r="B382" s="1">
        <v>45078</v>
      </c>
      <c r="C382" s="4">
        <v>6157</v>
      </c>
      <c r="D382" s="4">
        <f t="shared" si="33"/>
        <v>5921.8013375755509</v>
      </c>
      <c r="E382" s="4"/>
      <c r="F382" s="4"/>
      <c r="G382" s="5">
        <f t="shared" si="34"/>
        <v>6130.0165407623354</v>
      </c>
      <c r="H382" s="8">
        <f t="shared" si="35"/>
        <v>4.3825660610142354E-3</v>
      </c>
    </row>
    <row r="383" spans="1:9" x14ac:dyDescent="0.15">
      <c r="A383" s="9">
        <v>11</v>
      </c>
      <c r="B383" s="1">
        <v>45108</v>
      </c>
      <c r="C383" s="4">
        <v>6209</v>
      </c>
      <c r="D383" s="4">
        <f t="shared" si="33"/>
        <v>6000.3335414898356</v>
      </c>
      <c r="E383" s="4"/>
      <c r="F383" s="4"/>
      <c r="G383" s="5">
        <f t="shared" si="34"/>
        <v>6350.9804968127528</v>
      </c>
      <c r="H383" s="8">
        <f t="shared" si="35"/>
        <v>2.2866886263931838E-2</v>
      </c>
    </row>
    <row r="384" spans="1:9" x14ac:dyDescent="0.15">
      <c r="A384" s="9">
        <v>12</v>
      </c>
      <c r="B384" s="1">
        <v>45139</v>
      </c>
      <c r="C384" s="4">
        <v>5957</v>
      </c>
      <c r="D384" s="4">
        <f t="shared" si="33"/>
        <v>5988.4843271241425</v>
      </c>
      <c r="E384" s="4"/>
      <c r="F384" s="4"/>
      <c r="G384" s="5">
        <f t="shared" si="34"/>
        <v>6108.5316171398199</v>
      </c>
      <c r="H384" s="8">
        <f t="shared" si="35"/>
        <v>2.5437572123521889E-2</v>
      </c>
    </row>
    <row r="385" spans="6:6" x14ac:dyDescent="0.15">
      <c r="F385" s="18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0"/>
  <sheetViews>
    <sheetView topLeftCell="A357" zoomScale="113" workbookViewId="0">
      <selection activeCell="D383" sqref="D383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  <col min="12" max="12" width="12.6640625" bestFit="1" customWidth="1"/>
    <col min="13" max="14" width="13.6640625" bestFit="1" customWidth="1"/>
  </cols>
  <sheetData>
    <row r="2" spans="1:13" x14ac:dyDescent="0.15">
      <c r="L2" s="3" t="s">
        <v>21</v>
      </c>
      <c r="M2">
        <v>1.3777570747201699E-2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0.192968959723264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0.27327851249649598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2">D5</f>
        <v>1807.25</v>
      </c>
      <c r="H6" s="12">
        <f>ABS(C6-G6)/C6</f>
        <v>0.13165309956167814</v>
      </c>
      <c r="L6" s="10" t="s">
        <v>14</v>
      </c>
      <c r="M6" s="13">
        <f>AVERAGE(H16:H371)</f>
        <v>2.271371729012427E-2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2"/>
        <v>1807.25</v>
      </c>
      <c r="H7" s="12">
        <f>ABS(C7-G7)/C7</f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2"/>
        <v>1807.25</v>
      </c>
      <c r="H8" s="12">
        <f>ABS(C8-G8)/C8</f>
        <v>8.0954994511525796E-3</v>
      </c>
      <c r="L8" s="10" t="s">
        <v>27</v>
      </c>
      <c r="M8" s="13">
        <f>AVERAGE(H16:H384)</f>
        <v>2.2490726253812855E-2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2"/>
        <v>1807.25</v>
      </c>
      <c r="H9" s="12">
        <f>ABS(C9-G9)/C9</f>
        <v>1.8169014084507041E-2</v>
      </c>
      <c r="L9" s="10"/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2"/>
        <v>1807.25</v>
      </c>
      <c r="H10" s="12">
        <f>ABS(C10-G10)/C10</f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2"/>
        <v>1807.25</v>
      </c>
      <c r="H11" s="12">
        <f>ABS(C11-G11)/C11</f>
        <v>2.9403866809881846E-2</v>
      </c>
      <c r="L11" s="10" t="s">
        <v>23</v>
      </c>
      <c r="M11" s="13">
        <f>AVERAGE(H372:H383)</f>
        <v>1.5875325509907574E-2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2"/>
        <v>1807.25</v>
      </c>
      <c r="H12" s="12">
        <f>ABS(C12-G12)/C12</f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2"/>
        <v>1807.25</v>
      </c>
      <c r="H13" s="12">
        <f>ABS(C13-G13)/C13</f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2"/>
        <v>1807.25</v>
      </c>
      <c r="H14" s="12">
        <f>ABS(C14-G14)/C14</f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2"/>
        <v>1807.25</v>
      </c>
      <c r="H15" s="12">
        <f>ABS(C15-G15)/C15</f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>$M$4*C16/F4+(1-$M$4)*(D15+E15)</f>
        <v>1841.6155878922966</v>
      </c>
      <c r="E16" s="4">
        <f>$M$2*(D16-D15)+(1-$M$2)*E15</f>
        <v>0.47347431845529475</v>
      </c>
      <c r="F16" s="4">
        <f>$M$3*C16/(D15-E15)+(1-$M$3)*F4</f>
        <v>0.84618162444096978</v>
      </c>
      <c r="G16" s="5">
        <f>(D15+1*E15)*F4</f>
        <v>1509</v>
      </c>
      <c r="H16" s="12">
        <f>ABS(C16-G16)/C16</f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>$M$4*C17/F5+(1-$M$4)*(D16+E16)</f>
        <v>1828.7223566960802</v>
      </c>
      <c r="E17" s="4">
        <f>$M$2*(D17-D16)+(1-$M$2)*E16</f>
        <v>0.28931358756989378</v>
      </c>
      <c r="F17" s="4">
        <f>$M$3*C17/(D16-E16)+(1-$M$3)*F5</f>
        <v>0.84839011832369216</v>
      </c>
      <c r="G17" s="5">
        <f>(D16+1*E16)*F5</f>
        <v>1570.7064572509441</v>
      </c>
      <c r="H17" s="12">
        <f>ABS(C17-G17)/C17</f>
        <v>2.7276950458433053E-2</v>
      </c>
    </row>
    <row r="18" spans="1:8" x14ac:dyDescent="0.15">
      <c r="A18">
        <v>15</v>
      </c>
      <c r="B18" s="1">
        <v>34029</v>
      </c>
      <c r="C18" s="4">
        <v>1678</v>
      </c>
      <c r="D18" s="4">
        <f>$M$4*C18/F6+(1-$M$4)*(D17+E17)</f>
        <v>1848.1144479316263</v>
      </c>
      <c r="E18" s="4">
        <f>$M$2*(D18-D17)+(1-$M$2)*E17</f>
        <v>0.55250345808294932</v>
      </c>
      <c r="F18" s="4">
        <f>$M$3*C18/(D17-E17)+(1-$M$3)*F6</f>
        <v>0.89023606368981756</v>
      </c>
      <c r="G18" s="5">
        <f t="shared" ref="G18:G81" si="3">(D17+1*E17)*F6</f>
        <v>1616.2299833686482</v>
      </c>
      <c r="H18" s="12">
        <f>ABS(C18-G18)/C18</f>
        <v>3.6811690483523146E-2</v>
      </c>
    </row>
    <row r="19" spans="1:8" x14ac:dyDescent="0.15">
      <c r="A19">
        <v>16</v>
      </c>
      <c r="B19" s="1">
        <v>34060</v>
      </c>
      <c r="C19" s="4">
        <v>1713</v>
      </c>
      <c r="D19" s="4">
        <f>$M$4*C19/F7+(1-$M$4)*(D18+E18)</f>
        <v>1848.5530891098215</v>
      </c>
      <c r="E19" s="4">
        <f>$M$2*(D19-D18)+(1-$M$2)*E18</f>
        <v>0.55093471246635839</v>
      </c>
      <c r="F19" s="4">
        <f>$M$3*C19/(D18-E18)+(1-$M$3)*F7</f>
        <v>0.92688915455777388</v>
      </c>
      <c r="G19" s="5">
        <f t="shared" si="3"/>
        <v>1713.3861632744574</v>
      </c>
      <c r="H19" s="12">
        <f>ABS(C19-G19)/C19</f>
        <v>2.2543098333767123E-4</v>
      </c>
    </row>
    <row r="20" spans="1:8" x14ac:dyDescent="0.15">
      <c r="A20">
        <v>17</v>
      </c>
      <c r="B20" s="1">
        <v>34090</v>
      </c>
      <c r="C20" s="4">
        <v>1796</v>
      </c>
      <c r="D20" s="4">
        <f>$M$4*C20/F8+(1-$M$4)*(D19+E19)</f>
        <v>1830.6184976024772</v>
      </c>
      <c r="E20" s="4">
        <f>$M$2*(D20-D19)+(1-$M$2)*E19</f>
        <v>0.29624906717366511</v>
      </c>
      <c r="F20" s="4">
        <f>$M$3*C20/(D19-E19)+(1-$M$3)*F8</f>
        <v>1.0011565603604871</v>
      </c>
      <c r="G20" s="5">
        <f t="shared" si="3"/>
        <v>1864.1956184281139</v>
      </c>
      <c r="H20" s="12">
        <f>ABS(C20-G20)/C20</f>
        <v>3.7970834314094599E-2</v>
      </c>
    </row>
    <row r="21" spans="1:8" x14ac:dyDescent="0.15">
      <c r="A21">
        <v>18</v>
      </c>
      <c r="B21" s="1">
        <v>34121</v>
      </c>
      <c r="C21" s="4">
        <v>1792</v>
      </c>
      <c r="D21" s="4">
        <f>$M$4*C21/F9+(1-$M$4)*(D20+E20)</f>
        <v>1829.1778230330258</v>
      </c>
      <c r="E21" s="4">
        <f>$M$2*(D21-D20)+(1-$M$2)*E20</f>
        <v>0.27231847888757643</v>
      </c>
      <c r="F21" s="4">
        <f>$M$3*C21/(D20-E20)+(1-$M$3)*F9</f>
        <v>0.98155842453228481</v>
      </c>
      <c r="G21" s="5">
        <f t="shared" si="3"/>
        <v>1798.2424541920764</v>
      </c>
      <c r="H21" s="12">
        <f>ABS(C21-G21)/C21</f>
        <v>3.4835123839711862E-3</v>
      </c>
    </row>
    <row r="22" spans="1:8" x14ac:dyDescent="0.15">
      <c r="A22">
        <v>19</v>
      </c>
      <c r="B22" s="1">
        <v>34151</v>
      </c>
      <c r="C22" s="4">
        <v>1950</v>
      </c>
      <c r="D22" s="4">
        <f>$M$4*C22/F10+(1-$M$4)*(D21+E21)</f>
        <v>1833.1989780657534</v>
      </c>
      <c r="E22" s="4">
        <f>$M$2*(D22-D21)+(1-$M$2)*E21</f>
        <v>0.32396833972780342</v>
      </c>
      <c r="F22" s="4">
        <f>$M$3*C22/(D21-E21)+(1-$M$3)*F10</f>
        <v>1.0595530741138894</v>
      </c>
      <c r="G22" s="5">
        <f t="shared" si="3"/>
        <v>1935.4868837021875</v>
      </c>
      <c r="H22" s="12">
        <f>ABS(C22-G22)/C22</f>
        <v>7.4426237424679645E-3</v>
      </c>
    </row>
    <row r="23" spans="1:8" x14ac:dyDescent="0.15">
      <c r="A23">
        <v>20</v>
      </c>
      <c r="B23" s="1">
        <v>34182</v>
      </c>
      <c r="C23" s="4">
        <v>1777</v>
      </c>
      <c r="D23" s="4">
        <f>$M$4*C23/F11+(1-$M$4)*(D22+E22)</f>
        <v>1803.797453954282</v>
      </c>
      <c r="E23" s="4">
        <f>$M$2*(D23-D22)+(1-$M$2)*E22</f>
        <v>-8.5576735514003854E-2</v>
      </c>
      <c r="F23" s="4">
        <f>$M$3*C23/(D22-E22)+(1-$M$3)*F11</f>
        <v>1.0185660808644024</v>
      </c>
      <c r="G23" s="5">
        <f t="shared" si="3"/>
        <v>1889.0688760309895</v>
      </c>
      <c r="H23" s="12">
        <f>ABS(C23-G23)/C23</f>
        <v>6.3066334288682885E-2</v>
      </c>
    </row>
    <row r="24" spans="1:8" x14ac:dyDescent="0.15">
      <c r="A24">
        <v>21</v>
      </c>
      <c r="B24" s="1">
        <v>34213</v>
      </c>
      <c r="C24" s="4">
        <v>1707</v>
      </c>
      <c r="D24" s="4">
        <f>$M$4*C24/F12+(1-$M$4)*(D23+E23)</f>
        <v>1787.0998982411561</v>
      </c>
      <c r="E24" s="4">
        <f>$M$2*(D24-D23)+(1-$M$2)*E23</f>
        <v>-0.31444945112907902</v>
      </c>
      <c r="F24" s="4">
        <f>$M$3*C24/(D23-E23)+(1-$M$3)*F12</f>
        <v>0.97300195373157994</v>
      </c>
      <c r="G24" s="5">
        <f t="shared" si="3"/>
        <v>1766.53480297536</v>
      </c>
      <c r="H24" s="12">
        <f>ABS(C24-G24)/C24</f>
        <v>3.4876861731318091E-2</v>
      </c>
    </row>
    <row r="25" spans="1:8" x14ac:dyDescent="0.15">
      <c r="A25">
        <v>22</v>
      </c>
      <c r="B25" s="1">
        <v>34243</v>
      </c>
      <c r="C25" s="4">
        <v>1757</v>
      </c>
      <c r="D25" s="4">
        <f>$M$4*C25/F13+(1-$M$4)*(D24+E24)</f>
        <v>1759.5749294776342</v>
      </c>
      <c r="E25" s="4">
        <f>$M$2*(D25-D24)+(1-$M$2)*E24</f>
        <v>-0.68934430602366903</v>
      </c>
      <c r="F25" s="4">
        <f>$M$3*C25/(D24-E24)+(1-$M$3)*F13</f>
        <v>1.0300962314601483</v>
      </c>
      <c r="G25" s="5">
        <f t="shared" si="3"/>
        <v>1860.6890107195077</v>
      </c>
      <c r="H25" s="12">
        <f>ABS(C25-G25)/C25</f>
        <v>5.9014804052081773E-2</v>
      </c>
    </row>
    <row r="26" spans="1:8" x14ac:dyDescent="0.15">
      <c r="A26">
        <v>23</v>
      </c>
      <c r="B26" s="1">
        <v>34274</v>
      </c>
      <c r="C26" s="4">
        <v>1782</v>
      </c>
      <c r="D26" s="4">
        <f>$M$4*C26/F14+(1-$M$4)*(D25+E25)</f>
        <v>1758.8855842090584</v>
      </c>
      <c r="E26" s="4">
        <f>$M$2*(D26-D25)+(1-$M$2)*E25</f>
        <v>-0.6893443192852996</v>
      </c>
      <c r="F26" s="4">
        <f>$M$3*C26/(D25-E25)+(1-$M$3)*F14</f>
        <v>1.0129883880359172</v>
      </c>
      <c r="G26" s="5">
        <f t="shared" si="3"/>
        <v>1782.0000035685262</v>
      </c>
      <c r="H26" s="12">
        <f>ABS(C26-G26)/C26</f>
        <v>2.0025399291164564E-9</v>
      </c>
    </row>
    <row r="27" spans="1:8" x14ac:dyDescent="0.15">
      <c r="A27">
        <v>24</v>
      </c>
      <c r="B27" s="1">
        <v>34304</v>
      </c>
      <c r="C27" s="4">
        <v>2443</v>
      </c>
      <c r="D27" s="4">
        <f>$M$4*C27/F15+(1-$M$4)*(D26+E26)</f>
        <v>1758.2268209238323</v>
      </c>
      <c r="E27" s="4">
        <f>$M$2*(D27-D26)+(1-$M$2)*E26</f>
        <v>-0.68892298692502618</v>
      </c>
      <c r="F27" s="4">
        <f>$M$3*C27/(D26-E26)+(1-$M$3)*F15</f>
        <v>1.3892107664881321</v>
      </c>
      <c r="G27" s="5">
        <f t="shared" si="3"/>
        <v>2442.8445197749179</v>
      </c>
      <c r="H27" s="12">
        <f>ABS(C27-G27)/C27</f>
        <v>6.3643153942734848E-5</v>
      </c>
    </row>
    <row r="28" spans="1:8" x14ac:dyDescent="0.15">
      <c r="A28">
        <v>25</v>
      </c>
      <c r="B28" s="1">
        <v>34335</v>
      </c>
      <c r="C28" s="4">
        <v>1548</v>
      </c>
      <c r="D28" s="4">
        <f>$M$4*C28/F16+(1-$M$4)*(D27+E27)</f>
        <v>1777.1747601118614</v>
      </c>
      <c r="E28" s="4">
        <f>$M$2*(D28-D27)+(1-$M$2)*E27</f>
        <v>-0.41837472905654716</v>
      </c>
      <c r="F28" s="4">
        <f>$M$3*C28/(D27-E27)+(1-$M$3)*F16</f>
        <v>0.85272443233160855</v>
      </c>
      <c r="G28" s="5">
        <f t="shared" si="3"/>
        <v>1487.1962734928195</v>
      </c>
      <c r="H28" s="12">
        <f>ABS(C28-G28)/C28</f>
        <v>3.9278893092493862E-2</v>
      </c>
    </row>
    <row r="29" spans="1:8" x14ac:dyDescent="0.15">
      <c r="A29">
        <v>26</v>
      </c>
      <c r="B29" s="1">
        <v>34366</v>
      </c>
      <c r="C29" s="4">
        <v>1505</v>
      </c>
      <c r="D29" s="4">
        <f>$M$4*C29/F17+(1-$M$4)*(D28+E28)</f>
        <v>1775.9889289425073</v>
      </c>
      <c r="E29" s="4">
        <f>$M$2*(D29-D28)+(1-$M$2)*E28</f>
        <v>-0.42894841445814175</v>
      </c>
      <c r="F29" s="4">
        <f>$M$3*C29/(D28-E28)+(1-$M$3)*F17</f>
        <v>0.84805441334845333</v>
      </c>
      <c r="G29" s="5">
        <f t="shared" si="3"/>
        <v>1507.3825600272935</v>
      </c>
      <c r="H29" s="12">
        <f>ABS(C29-G29)/C29</f>
        <v>1.5830963636501618E-3</v>
      </c>
    </row>
    <row r="30" spans="1:8" x14ac:dyDescent="0.15">
      <c r="A30">
        <v>27</v>
      </c>
      <c r="B30" s="1">
        <v>34394</v>
      </c>
      <c r="C30" s="4">
        <v>1714</v>
      </c>
      <c r="D30" s="4">
        <f>$M$4*C30/F18+(1-$M$4)*(D29+E29)</f>
        <v>1816.4894610627825</v>
      </c>
      <c r="E30" s="4">
        <f>$M$2*(D30-D29)+(1-$M$2)*E29</f>
        <v>0.13496039925536218</v>
      </c>
      <c r="F30" s="4">
        <f>$M$3*C30/(D29-E29)+(1-$M$3)*F18</f>
        <v>0.90463675873156668</v>
      </c>
      <c r="G30" s="5">
        <f t="shared" si="3"/>
        <v>1580.6675279104597</v>
      </c>
      <c r="H30" s="12">
        <f>ABS(C30-G30)/C30</f>
        <v>7.7790240425636092E-2</v>
      </c>
    </row>
    <row r="31" spans="1:8" x14ac:dyDescent="0.15">
      <c r="A31">
        <v>28</v>
      </c>
      <c r="B31" s="1">
        <v>34425</v>
      </c>
      <c r="C31" s="4">
        <v>1757</v>
      </c>
      <c r="D31" s="4">
        <f>$M$4*C31/F19+(1-$M$4)*(D30+E30)</f>
        <v>1838.2034829200325</v>
      </c>
      <c r="E31" s="4">
        <f>$M$2*(D31-D30)+(1-$M$2)*E30</f>
        <v>0.43226744515109561</v>
      </c>
      <c r="F31" s="4">
        <f>$M$3*C31/(D30-E30)+(1-$M$3)*F19</f>
        <v>0.93469147392209329</v>
      </c>
      <c r="G31" s="5">
        <f t="shared" si="3"/>
        <v>1683.8094741579534</v>
      </c>
      <c r="H31" s="12">
        <f>ABS(C31-G31)/C31</f>
        <v>4.1656531498034464E-2</v>
      </c>
    </row>
    <row r="32" spans="1:8" x14ac:dyDescent="0.15">
      <c r="A32">
        <v>29</v>
      </c>
      <c r="B32" s="1">
        <v>34455</v>
      </c>
      <c r="C32" s="4">
        <v>1830</v>
      </c>
      <c r="D32" s="4">
        <f>$M$4*C32/F20+(1-$M$4)*(D31+E31)</f>
        <v>1835.6980580638594</v>
      </c>
      <c r="E32" s="4">
        <f>$M$2*(D32-D31)+(1-$M$2)*E31</f>
        <v>0.39179318163609278</v>
      </c>
      <c r="F32" s="4">
        <f>$M$3*C32/(D31-E31)+(1-$M$3)*F20</f>
        <v>1.0001173898758768</v>
      </c>
      <c r="G32" s="5">
        <f t="shared" si="3"/>
        <v>1840.7622435914304</v>
      </c>
      <c r="H32" s="12">
        <f>ABS(C32-G32)/C32</f>
        <v>5.8810074270111657E-3</v>
      </c>
    </row>
    <row r="33" spans="1:8" x14ac:dyDescent="0.15">
      <c r="A33">
        <v>30</v>
      </c>
      <c r="B33" s="1">
        <v>34486</v>
      </c>
      <c r="C33" s="4">
        <v>1857</v>
      </c>
      <c r="D33" s="4">
        <f>$M$4*C33/F21+(1-$M$4)*(D32+E32)</f>
        <v>1851.3386748146077</v>
      </c>
      <c r="E33" s="4">
        <f>$M$2*(D33-D32)+(1-$M$2)*E32</f>
        <v>0.60188492717113184</v>
      </c>
      <c r="F33" s="4">
        <f>$M$3*C33/(D32-E32)+(1-$M$3)*F21</f>
        <v>0.9873980129111064</v>
      </c>
      <c r="G33" s="5">
        <f t="shared" si="3"/>
        <v>1802.2294616882457</v>
      </c>
      <c r="H33" s="12">
        <f>ABS(C33-G33)/C33</f>
        <v>2.9494097098413736E-2</v>
      </c>
    </row>
    <row r="34" spans="1:8" x14ac:dyDescent="0.15">
      <c r="A34">
        <v>31</v>
      </c>
      <c r="B34" s="1">
        <v>34516</v>
      </c>
      <c r="C34" s="4">
        <v>1981</v>
      </c>
      <c r="D34" s="4">
        <f>$M$4*C34/F22+(1-$M$4)*(D33+E33)</f>
        <v>1856.7818702018817</v>
      </c>
      <c r="E34" s="4">
        <f>$M$2*(D34-D33)+(1-$M$2)*E33</f>
        <v>0.66858642454436745</v>
      </c>
      <c r="F34" s="4">
        <f>$M$3*C34/(D33-E33)+(1-$M$3)*F22</f>
        <v>1.06164320586508</v>
      </c>
      <c r="G34" s="5">
        <f t="shared" si="3"/>
        <v>1962.2293131505987</v>
      </c>
      <c r="H34" s="12">
        <f>ABS(C34-G34)/C34</f>
        <v>9.4753593384155847E-3</v>
      </c>
    </row>
    <row r="35" spans="1:8" x14ac:dyDescent="0.15">
      <c r="A35">
        <v>32</v>
      </c>
      <c r="B35" s="1">
        <v>34547</v>
      </c>
      <c r="C35" s="4">
        <v>1858</v>
      </c>
      <c r="D35" s="4">
        <f>$M$4*C35/F23+(1-$M$4)*(D34+E34)</f>
        <v>1848.3455114286623</v>
      </c>
      <c r="E35" s="4">
        <f>$M$2*(D35-D34)+(1-$M$2)*E34</f>
        <v>0.54314239793278341</v>
      </c>
      <c r="F35" s="4">
        <f>$M$3*C35/(D34-E34)+(1-$M$3)*F23</f>
        <v>1.0151795541174939</v>
      </c>
      <c r="G35" s="5">
        <f t="shared" si="3"/>
        <v>1891.9360320057735</v>
      </c>
      <c r="H35" s="12">
        <f>ABS(C35-G35)/C35</f>
        <v>1.8264818087068643E-2</v>
      </c>
    </row>
    <row r="36" spans="1:8" x14ac:dyDescent="0.15">
      <c r="A36">
        <v>33</v>
      </c>
      <c r="B36" s="1">
        <v>34578</v>
      </c>
      <c r="C36" s="4">
        <v>1823</v>
      </c>
      <c r="D36" s="4">
        <f>$M$4*C36/F24+(1-$M$4)*(D35+E35)</f>
        <v>1855.6371106313663</v>
      </c>
      <c r="E36" s="4">
        <f>$M$2*(D36-D35)+(1-$M$2)*E35</f>
        <v>0.63611973899495344</v>
      </c>
      <c r="F36" s="4">
        <f>$M$3*C36/(D35-E35)+(1-$M$3)*F24</f>
        <v>0.97562158752816885</v>
      </c>
      <c r="G36" s="5">
        <f t="shared" si="3"/>
        <v>1798.9722724054279</v>
      </c>
      <c r="H36" s="12">
        <f>ABS(C36-G36)/C36</f>
        <v>1.3180322322859062E-2</v>
      </c>
    </row>
    <row r="37" spans="1:8" x14ac:dyDescent="0.15">
      <c r="A37">
        <v>34</v>
      </c>
      <c r="B37" s="1">
        <v>34608</v>
      </c>
      <c r="C37" s="4">
        <v>1806</v>
      </c>
      <c r="D37" s="4">
        <f>$M$4*C37/F25+(1-$M$4)*(D36+E36)</f>
        <v>1828.1148927325767</v>
      </c>
      <c r="E37" s="4">
        <f>$M$2*(D37-D36)+(1-$M$2)*E36</f>
        <v>0.24816625006678333</v>
      </c>
      <c r="F37" s="4">
        <f>$M$3*C37/(D36-E36)+(1-$M$3)*F25</f>
        <v>1.0191911993519185</v>
      </c>
      <c r="G37" s="5">
        <f t="shared" si="3"/>
        <v>1912.1400591648649</v>
      </c>
      <c r="H37" s="12">
        <f>ABS(C37-G37)/C37</f>
        <v>5.8770796879770125E-2</v>
      </c>
    </row>
    <row r="38" spans="1:8" x14ac:dyDescent="0.15">
      <c r="A38">
        <v>35</v>
      </c>
      <c r="B38" s="1">
        <v>34639</v>
      </c>
      <c r="C38" s="4">
        <v>1845</v>
      </c>
      <c r="D38" s="4">
        <f>$M$4*C38/F26+(1-$M$4)*(D37+E37)</f>
        <v>1826.4448139503672</v>
      </c>
      <c r="E38" s="4">
        <f>$M$2*(D38-D37)+(1-$M$2)*E37</f>
        <v>0.22173749342412963</v>
      </c>
      <c r="F38" s="4">
        <f>$M$3*C38/(D37-E37)+(1-$M$3)*F26</f>
        <v>1.0122908020173487</v>
      </c>
      <c r="G38" s="5">
        <f t="shared" si="3"/>
        <v>1852.1105478632464</v>
      </c>
      <c r="H38" s="12">
        <f>ABS(C38-G38)/C38</f>
        <v>3.8539554814343837E-3</v>
      </c>
    </row>
    <row r="39" spans="1:8" x14ac:dyDescent="0.15">
      <c r="A39">
        <v>36</v>
      </c>
      <c r="B39" s="1">
        <v>34669</v>
      </c>
      <c r="C39" s="4">
        <v>2577</v>
      </c>
      <c r="D39" s="4">
        <f>$M$4*C39/F27+(1-$M$4)*(D38+E38)</f>
        <v>1834.412233668668</v>
      </c>
      <c r="E39" s="4">
        <f>$M$2*(D39-D38)+(1-$M$2)*E38</f>
        <v>0.32845417826271051</v>
      </c>
      <c r="F39" s="4">
        <f>$M$3*C39/(D38-E38)+(1-$M$3)*F27</f>
        <v>1.3934364649334492</v>
      </c>
      <c r="G39" s="5">
        <f t="shared" si="3"/>
        <v>2537.6248400494624</v>
      </c>
      <c r="H39" s="12">
        <f>ABS(C39-G39)/C39</f>
        <v>1.5279456713441069E-2</v>
      </c>
    </row>
    <row r="40" spans="1:8" x14ac:dyDescent="0.15">
      <c r="A40">
        <v>37</v>
      </c>
      <c r="B40" s="1">
        <v>34700</v>
      </c>
      <c r="C40" s="4">
        <v>1555</v>
      </c>
      <c r="D40" s="4">
        <f>$M$4*C40/F28+(1-$M$4)*(D39+E39)</f>
        <v>1831.6871158227164</v>
      </c>
      <c r="E40" s="4">
        <f>$M$2*(D40-D39)+(1-$M$2)*E39</f>
        <v>0.28638337366742095</v>
      </c>
      <c r="F40" s="4">
        <f>$M$3*C40/(D39-E39)+(1-$M$3)*F28</f>
        <v>0.85178087934699664</v>
      </c>
      <c r="G40" s="5">
        <f t="shared" si="3"/>
        <v>1564.5282115199791</v>
      </c>
      <c r="H40" s="12">
        <f>ABS(C40-G40)/C40</f>
        <v>6.1274672154206398E-3</v>
      </c>
    </row>
    <row r="41" spans="1:8" x14ac:dyDescent="0.15">
      <c r="A41">
        <v>38</v>
      </c>
      <c r="B41" s="1">
        <v>34731</v>
      </c>
      <c r="C41" s="4">
        <v>1501</v>
      </c>
      <c r="D41" s="4">
        <f>$M$4*C41/F29+(1-$M$4)*(D40+E40)</f>
        <v>1815.0193275663501</v>
      </c>
      <c r="E41" s="4">
        <f>$M$2*(D41-D40)+(1-$M$2)*E40</f>
        <v>5.2796074574431529E-2</v>
      </c>
      <c r="F41" s="4">
        <f>$M$3*C41/(D40-E40)+(1-$M$3)*F29</f>
        <v>0.84256190468728354</v>
      </c>
      <c r="G41" s="5">
        <f t="shared" si="3"/>
        <v>1553.6132111309025</v>
      </c>
      <c r="H41" s="12">
        <f>ABS(C41-G41)/C41</f>
        <v>3.5052106016590624E-2</v>
      </c>
    </row>
    <row r="42" spans="1:8" x14ac:dyDescent="0.15">
      <c r="A42">
        <v>39</v>
      </c>
      <c r="B42" s="1">
        <v>34759</v>
      </c>
      <c r="C42" s="4">
        <v>1725</v>
      </c>
      <c r="D42" s="4">
        <f>$M$4*C42/F30+(1-$M$4)*(D41+E41)</f>
        <v>1840.1510503785557</v>
      </c>
      <c r="E42" s="4">
        <f>$M$2*(D42-D41)+(1-$M$2)*E41</f>
        <v>0.39832276196603439</v>
      </c>
      <c r="F42" s="4">
        <f>$M$3*C42/(D41-E41)+(1-$M$3)*F30</f>
        <v>0.91347357740208424</v>
      </c>
      <c r="G42" s="5">
        <f t="shared" si="3"/>
        <v>1641.9809627945474</v>
      </c>
      <c r="H42" s="12">
        <f>ABS(C42-G42)/C42</f>
        <v>4.8126978090117449E-2</v>
      </c>
    </row>
    <row r="43" spans="1:8" x14ac:dyDescent="0.15">
      <c r="A43">
        <v>40</v>
      </c>
      <c r="B43" s="1">
        <v>34790</v>
      </c>
      <c r="C43" s="4">
        <v>1699</v>
      </c>
      <c r="D43" s="4">
        <f>$M$4*C43/F31+(1-$M$4)*(D42+E42)</f>
        <v>1834.3084365473026</v>
      </c>
      <c r="E43" s="4">
        <f>$M$2*(D43-D42)+(1-$M$2)*E42</f>
        <v>0.31233781652415682</v>
      </c>
      <c r="F43" s="4">
        <f>$M$3*C43/(D42-E42)+(1-$M$3)*F31</f>
        <v>0.93253064552436316</v>
      </c>
      <c r="G43" s="5">
        <f t="shared" si="3"/>
        <v>1720.3458064070992</v>
      </c>
      <c r="H43" s="12">
        <f>ABS(C43-G43)/C43</f>
        <v>1.2563747149558087E-2</v>
      </c>
    </row>
    <row r="44" spans="1:8" x14ac:dyDescent="0.15">
      <c r="A44">
        <v>41</v>
      </c>
      <c r="B44" s="1">
        <v>34820</v>
      </c>
      <c r="C44" s="4">
        <v>1807</v>
      </c>
      <c r="D44" s="4">
        <f>$M$4*C44/F32+(1-$M$4)*(D43+E43)</f>
        <v>1827.014648239724</v>
      </c>
      <c r="E44" s="4">
        <f>$M$2*(D44-D43)+(1-$M$2)*E43</f>
        <v>0.20754387573719274</v>
      </c>
      <c r="F44" s="4">
        <f>$M$3*C44/(D43-E43)+(1-$M$3)*F32</f>
        <v>0.99725426826050656</v>
      </c>
      <c r="G44" s="5">
        <f t="shared" si="3"/>
        <v>1834.8361402688104</v>
      </c>
      <c r="H44" s="12">
        <f>ABS(C44-G44)/C44</f>
        <v>1.5404615533375965E-2</v>
      </c>
    </row>
    <row r="45" spans="1:8" x14ac:dyDescent="0.15">
      <c r="A45">
        <v>42</v>
      </c>
      <c r="B45" s="1">
        <v>34851</v>
      </c>
      <c r="C45" s="4">
        <v>1863</v>
      </c>
      <c r="D45" s="4">
        <f>$M$4*C45/F33+(1-$M$4)*(D44+E44)</f>
        <v>1843.4972800056219</v>
      </c>
      <c r="E45" s="4">
        <f>$M$2*(D45-D44)+(1-$M$2)*E44</f>
        <v>0.43177505056080684</v>
      </c>
      <c r="F45" s="4">
        <f>$M$3*C45/(D44-E44)+(1-$M$3)*F33</f>
        <v>0.99365292669711169</v>
      </c>
      <c r="G45" s="5">
        <f t="shared" si="3"/>
        <v>1804.1955616418823</v>
      </c>
      <c r="H45" s="12">
        <f>ABS(C45-G45)/C45</f>
        <v>3.1564379150895196E-2</v>
      </c>
    </row>
    <row r="46" spans="1:8" x14ac:dyDescent="0.15">
      <c r="A46">
        <v>43</v>
      </c>
      <c r="B46" s="1">
        <v>34881</v>
      </c>
      <c r="C46" s="4">
        <v>1886</v>
      </c>
      <c r="D46" s="4">
        <f>$M$4*C46/F34+(1-$M$4)*(D45+E45)</f>
        <v>1825.4997865383189</v>
      </c>
      <c r="E46" s="4">
        <f>$M$2*(D46-D45)+(1-$M$2)*E45</f>
        <v>0.17786449973676124</v>
      </c>
      <c r="F46" s="4">
        <f>$M$3*C46/(D45-E45)+(1-$M$3)*F34</f>
        <v>1.0542432222180462</v>
      </c>
      <c r="G46" s="5">
        <f t="shared" si="3"/>
        <v>1957.5947533976134</v>
      </c>
      <c r="H46" s="12">
        <f>ABS(C46-G46)/C46</f>
        <v>3.7961162989190576E-2</v>
      </c>
    </row>
    <row r="47" spans="1:8" x14ac:dyDescent="0.15">
      <c r="A47">
        <v>44</v>
      </c>
      <c r="B47" s="1">
        <v>34912</v>
      </c>
      <c r="C47" s="4">
        <v>1861</v>
      </c>
      <c r="D47" s="4">
        <f>$M$4*C47/F35+(1-$M$4)*(D46+E46)</f>
        <v>1827.7260364848282</v>
      </c>
      <c r="E47" s="4">
        <f>$M$2*(D47-D46)+(1-$M$2)*E46</f>
        <v>0.20608627514720923</v>
      </c>
      <c r="F47" s="4">
        <f>$M$3*C47/(D46-E46)+(1-$M$3)*F35</f>
        <v>1.0160221781237559</v>
      </c>
      <c r="G47" s="5">
        <f t="shared" si="3"/>
        <v>1853.3906237430872</v>
      </c>
      <c r="H47" s="12">
        <f>ABS(C47-G47)/C47</f>
        <v>4.0888641896361152E-3</v>
      </c>
    </row>
    <row r="48" spans="1:8" x14ac:dyDescent="0.15">
      <c r="A48">
        <v>45</v>
      </c>
      <c r="B48" s="1">
        <v>34943</v>
      </c>
      <c r="C48" s="4">
        <v>1845</v>
      </c>
      <c r="D48" s="4">
        <f>$M$4*C48/F36+(1-$M$4)*(D47+E47)</f>
        <v>1845.1951109366764</v>
      </c>
      <c r="E48" s="4">
        <f>$M$2*(D48-D47)+(1-$M$2)*E47</f>
        <v>0.44392831605981364</v>
      </c>
      <c r="F48" s="4">
        <f>$M$3*C48/(D47-E47)+(1-$M$3)*F36</f>
        <v>0.98217159367085993</v>
      </c>
      <c r="G48" s="5">
        <f t="shared" si="3"/>
        <v>1783.3700395008229</v>
      </c>
      <c r="H48" s="12">
        <f>ABS(C48-G48)/C48</f>
        <v>3.3403772628280246E-2</v>
      </c>
    </row>
    <row r="49" spans="1:8" x14ac:dyDescent="0.15">
      <c r="A49">
        <v>46</v>
      </c>
      <c r="B49" s="1">
        <v>34973</v>
      </c>
      <c r="C49" s="4">
        <v>1788</v>
      </c>
      <c r="D49" s="4">
        <f>$M$4*C49/F37+(1-$M$4)*(D48+E48)</f>
        <v>1820.6868584025337</v>
      </c>
      <c r="E49" s="4">
        <f>$M$2*(D49-D48)+(1-$M$2)*E48</f>
        <v>0.10014787909917733</v>
      </c>
      <c r="F49" s="4">
        <f>$M$3*C49/(D48-E48)+(1-$M$3)*F37</f>
        <v>1.0095514741962814</v>
      </c>
      <c r="G49" s="5">
        <f t="shared" si="3"/>
        <v>1881.0590659867187</v>
      </c>
      <c r="H49" s="12">
        <f>ABS(C49-G49)/C49</f>
        <v>5.2046457486979128E-2</v>
      </c>
    </row>
    <row r="50" spans="1:8" x14ac:dyDescent="0.15">
      <c r="A50">
        <v>47</v>
      </c>
      <c r="B50" s="1">
        <v>35004</v>
      </c>
      <c r="C50" s="4">
        <v>1879</v>
      </c>
      <c r="D50" s="4">
        <f>$M$4*C50/F38+(1-$M$4)*(D49+E49)</f>
        <v>1830.4607866784281</v>
      </c>
      <c r="E50" s="4">
        <f>$M$2*(D50-D49)+(1-$M$2)*E49</f>
        <v>0.23342907290891612</v>
      </c>
      <c r="F50" s="4">
        <f>$M$3*C50/(D49-E49)+(1-$M$3)*F38</f>
        <v>1.0161104428884848</v>
      </c>
      <c r="G50" s="5">
        <f t="shared" si="3"/>
        <v>1843.1659388916016</v>
      </c>
      <c r="H50" s="12">
        <f>ABS(C50-G50)/C50</f>
        <v>1.9070814852793175E-2</v>
      </c>
    </row>
    <row r="51" spans="1:8" x14ac:dyDescent="0.15">
      <c r="A51">
        <v>48</v>
      </c>
      <c r="B51" s="1">
        <v>35034</v>
      </c>
      <c r="C51" s="4">
        <v>2598</v>
      </c>
      <c r="D51" s="4">
        <f>$M$4*C51/F39+(1-$M$4)*(D50+E50)</f>
        <v>1839.9203941921601</v>
      </c>
      <c r="E51" s="4">
        <f>$M$2*(D51-D50)+(1-$M$2)*E50</f>
        <v>0.36054339910366262</v>
      </c>
      <c r="F51" s="4">
        <f>$M$3*C51/(D50-E50)+(1-$M$3)*F39</f>
        <v>1.3984651027393875</v>
      </c>
      <c r="G51" s="5">
        <f t="shared" si="3"/>
        <v>2550.9560763706563</v>
      </c>
      <c r="H51" s="12">
        <f>ABS(C51-G51)/C51</f>
        <v>1.8107745815759694E-2</v>
      </c>
    </row>
    <row r="52" spans="1:8" x14ac:dyDescent="0.15">
      <c r="A52">
        <v>49</v>
      </c>
      <c r="B52" s="1">
        <v>35065</v>
      </c>
      <c r="C52" s="4">
        <v>1679</v>
      </c>
      <c r="D52" s="4">
        <f>$M$4*C52/F40+(1-$M$4)*(D51+E51)</f>
        <v>1876.0485286770377</v>
      </c>
      <c r="E52" s="4">
        <f>$M$2*(D52-D51)+(1-$M$2)*E51</f>
        <v>0.85333391574489381</v>
      </c>
      <c r="F52" s="4">
        <f>$M$3*C52/(D51-E51)+(1-$M$3)*F40</f>
        <v>0.86353991633734395</v>
      </c>
      <c r="G52" s="5">
        <f t="shared" si="3"/>
        <v>1567.5161152670021</v>
      </c>
      <c r="H52" s="12">
        <f>ABS(C52-G52)/C52</f>
        <v>6.6398978399641401E-2</v>
      </c>
    </row>
    <row r="53" spans="1:8" x14ac:dyDescent="0.15">
      <c r="A53">
        <v>50</v>
      </c>
      <c r="B53" s="1">
        <v>35096</v>
      </c>
      <c r="C53" s="4">
        <v>1652</v>
      </c>
      <c r="D53" s="4">
        <f>$M$4*C53/F41+(1-$M$4)*(D52+E52)</f>
        <v>1899.798484131587</v>
      </c>
      <c r="E53" s="4">
        <f>$M$2*(D53-D52)+(1-$M$2)*E52</f>
        <v>1.1687937388676739</v>
      </c>
      <c r="F53" s="4">
        <f>$M$3*C53/(D52-E52)+(1-$M$3)*F41</f>
        <v>0.84997443080707613</v>
      </c>
      <c r="G53" s="5">
        <f t="shared" si="3"/>
        <v>1581.4060082572851</v>
      </c>
      <c r="H53" s="12">
        <f>ABS(C53-G53)/C53</f>
        <v>4.2732440522224538E-2</v>
      </c>
    </row>
    <row r="54" spans="1:8" x14ac:dyDescent="0.15">
      <c r="A54">
        <v>51</v>
      </c>
      <c r="B54" s="1">
        <v>35125</v>
      </c>
      <c r="C54" s="4">
        <v>1837</v>
      </c>
      <c r="D54" s="4">
        <f>$M$4*C54/F42+(1-$M$4)*(D53+E53)</f>
        <v>1931.0382433782372</v>
      </c>
      <c r="E54" s="4">
        <f>$M$2*(D54-D53)+(1-$M$2)*E53</f>
        <v>1.5830985935878104</v>
      </c>
      <c r="F54" s="4">
        <f>$M$3*C54/(D53-E53)+(1-$M$3)*F42</f>
        <v>0.92390670138334907</v>
      </c>
      <c r="G54" s="5">
        <f t="shared" si="3"/>
        <v>1736.4833798406262</v>
      </c>
      <c r="H54" s="12">
        <f>ABS(C54-G54)/C54</f>
        <v>5.4717811736186076E-2</v>
      </c>
    </row>
    <row r="55" spans="1:8" x14ac:dyDescent="0.15">
      <c r="A55">
        <v>52</v>
      </c>
      <c r="B55" s="1">
        <v>35156</v>
      </c>
      <c r="C55" s="4">
        <v>1798</v>
      </c>
      <c r="D55" s="4">
        <f>$M$4*C55/F43+(1-$M$4)*(D54+E54)</f>
        <v>1931.3821408138037</v>
      </c>
      <c r="E55" s="4">
        <f>$M$2*(D55-D54)+(1-$M$2)*E54</f>
        <v>1.566025411963158</v>
      </c>
      <c r="F55" s="4">
        <f>$M$3*C55/(D54-E54)+(1-$M$3)*F43</f>
        <v>0.93240302485113813</v>
      </c>
      <c r="G55" s="5">
        <f t="shared" si="3"/>
        <v>1802.228627583147</v>
      </c>
      <c r="H55" s="12">
        <f>ABS(C55-G55)/C55</f>
        <v>2.3518507136524166E-3</v>
      </c>
    </row>
    <row r="56" spans="1:8" x14ac:dyDescent="0.15">
      <c r="A56">
        <v>53</v>
      </c>
      <c r="B56" s="1">
        <v>35186</v>
      </c>
      <c r="C56" s="4">
        <v>1957</v>
      </c>
      <c r="D56" s="4">
        <f>$M$4*C56/F44+(1-$M$4)*(D55+E55)</f>
        <v>1940.9934925522446</v>
      </c>
      <c r="E56" s="4">
        <f>$M$2*(D56-D55)+(1-$M$2)*E55</f>
        <v>1.6768704646105284</v>
      </c>
      <c r="F56" s="4">
        <f>$M$3*C56/(D55-E55)+(1-$M$3)*F44</f>
        <v>1.0005023195010347</v>
      </c>
      <c r="G56" s="5">
        <f t="shared" si="3"/>
        <v>1927.6408090949653</v>
      </c>
      <c r="H56" s="12">
        <f>ABS(C56-G56)/C56</f>
        <v>1.5002141494652359E-2</v>
      </c>
    </row>
    <row r="57" spans="1:8" x14ac:dyDescent="0.15">
      <c r="A57">
        <v>54</v>
      </c>
      <c r="B57" s="1">
        <v>35217</v>
      </c>
      <c r="C57" s="4">
        <v>1958</v>
      </c>
      <c r="D57" s="4">
        <f>$M$4*C57/F45+(1-$M$4)*(D56+E56)</f>
        <v>1950.2775046659006</v>
      </c>
      <c r="E57" s="4">
        <f>$M$2*(D57-D56)+(1-$M$2)*E56</f>
        <v>1.7816783968642369</v>
      </c>
      <c r="F57" s="4">
        <f>$M$3*C57/(D56-E56)+(1-$M$3)*F45</f>
        <v>0.99673677794436677</v>
      </c>
      <c r="G57" s="5">
        <f t="shared" si="3"/>
        <v>1930.3400918194386</v>
      </c>
      <c r="H57" s="12">
        <f>ABS(C57-G57)/C57</f>
        <v>1.4126612962493047E-2</v>
      </c>
    </row>
    <row r="58" spans="1:8" x14ac:dyDescent="0.15">
      <c r="A58">
        <v>55</v>
      </c>
      <c r="B58" s="1">
        <v>35247</v>
      </c>
      <c r="C58" s="4">
        <v>2034</v>
      </c>
      <c r="D58" s="4">
        <f>$M$4*C58/F46+(1-$M$4)*(D57+E57)</f>
        <v>1945.8521727458478</v>
      </c>
      <c r="E58" s="4">
        <f>$M$2*(D58-D57)+(1-$M$2)*E57</f>
        <v>1.6961608730943027</v>
      </c>
      <c r="F58" s="4">
        <f>$M$3*C58/(D57-E57)+(1-$M$3)*F46</f>
        <v>1.0522438556632976</v>
      </c>
      <c r="G58" s="5">
        <f t="shared" si="3"/>
        <v>2057.9451631124161</v>
      </c>
      <c r="H58" s="12">
        <f>ABS(C58-G58)/C58</f>
        <v>1.177244990777588E-2</v>
      </c>
    </row>
    <row r="59" spans="1:8" x14ac:dyDescent="0.15">
      <c r="A59">
        <v>56</v>
      </c>
      <c r="B59" s="1">
        <v>35278</v>
      </c>
      <c r="C59" s="4">
        <v>2062</v>
      </c>
      <c r="D59" s="4">
        <f>$M$4*C59/F47+(1-$M$4)*(D58+E58)</f>
        <v>1969.9393878056862</v>
      </c>
      <c r="E59" s="4">
        <f>$M$2*(D59-D58)+(1-$M$2)*E58</f>
        <v>2.0046552062565963</v>
      </c>
      <c r="F59" s="4">
        <f>$M$3*C59/(D58-E58)+(1-$M$3)*F47</f>
        <v>1.0246271064844259</v>
      </c>
      <c r="G59" s="5">
        <f t="shared" si="3"/>
        <v>1978.752299924809</v>
      </c>
      <c r="H59" s="12">
        <f>ABS(C59-G59)/C59</f>
        <v>4.0372308474874399E-2</v>
      </c>
    </row>
    <row r="60" spans="1:8" x14ac:dyDescent="0.15">
      <c r="A60">
        <v>57</v>
      </c>
      <c r="B60" s="1">
        <v>35309</v>
      </c>
      <c r="C60" s="4">
        <v>1781</v>
      </c>
      <c r="D60" s="4">
        <f>$M$4*C60/F48+(1-$M$4)*(D59+E59)</f>
        <v>1928.5978949514561</v>
      </c>
      <c r="E60" s="4">
        <f>$M$2*(D60-D59)+(1-$M$2)*E59</f>
        <v>1.4074505847345602</v>
      </c>
      <c r="F60" s="4">
        <f>$M$3*C60/(D59-E59)+(1-$M$3)*F48</f>
        <v>0.96728174116467369</v>
      </c>
      <c r="G60" s="5">
        <f t="shared" si="3"/>
        <v>1936.7874233547986</v>
      </c>
      <c r="H60" s="12">
        <f>ABS(C60-G60)/C60</f>
        <v>8.7471882849409682E-2</v>
      </c>
    </row>
    <row r="61" spans="1:8" x14ac:dyDescent="0.15">
      <c r="A61">
        <v>58</v>
      </c>
      <c r="B61" s="1">
        <v>35339</v>
      </c>
      <c r="C61" s="4">
        <v>1860</v>
      </c>
      <c r="D61" s="4">
        <f>$M$4*C61/F49+(1-$M$4)*(D60+E60)</f>
        <v>1906.065326923527</v>
      </c>
      <c r="E61" s="4">
        <f>$M$2*(D61-D60)+(1-$M$2)*E60</f>
        <v>1.0776152846092617</v>
      </c>
      <c r="F61" s="4">
        <f>$M$3*C61/(D60-E60)+(1-$M$3)*F49</f>
        <v>1.0009805785598864</v>
      </c>
      <c r="G61" s="5">
        <f t="shared" si="3"/>
        <v>1948.4397417927648</v>
      </c>
      <c r="H61" s="12">
        <f>ABS(C61-G61)/C61</f>
        <v>4.7548248275680022E-2</v>
      </c>
    </row>
    <row r="62" spans="1:8" x14ac:dyDescent="0.15">
      <c r="A62">
        <v>59</v>
      </c>
      <c r="B62" s="1">
        <v>35370</v>
      </c>
      <c r="C62" s="4">
        <v>1992</v>
      </c>
      <c r="D62" s="4">
        <f>$M$4*C62/F50+(1-$M$4)*(D61+E61)</f>
        <v>1921.7015474210243</v>
      </c>
      <c r="E62" s="4">
        <f>$M$2*(D62-D61)+(1-$M$2)*E61</f>
        <v>1.2781974979104067</v>
      </c>
      <c r="F62" s="4">
        <f>$M$3*C62/(D61-E61)+(1-$M$3)*F50</f>
        <v>1.0218156847426665</v>
      </c>
      <c r="G62" s="5">
        <f t="shared" si="3"/>
        <v>1937.8678596587574</v>
      </c>
      <c r="H62" s="12">
        <f>ABS(C62-G62)/C62</f>
        <v>2.7174769247611735E-2</v>
      </c>
    </row>
    <row r="63" spans="1:8" x14ac:dyDescent="0.15">
      <c r="A63">
        <v>60</v>
      </c>
      <c r="B63" s="1">
        <v>35400</v>
      </c>
      <c r="C63" s="4">
        <v>2547</v>
      </c>
      <c r="D63" s="4">
        <f>$M$4*C63/F51+(1-$M$4)*(D62+E62)</f>
        <v>1895.1880694912709</v>
      </c>
      <c r="E63" s="4">
        <f>$M$2*(D63-D62)+(1-$M$2)*E62</f>
        <v>0.89529572352250109</v>
      </c>
      <c r="F63" s="4">
        <f>$M$3*C63/(D62-E62)+(1-$M$3)*F51</f>
        <v>1.3845337012960863</v>
      </c>
      <c r="G63" s="5">
        <f t="shared" si="3"/>
        <v>2689.2200665438195</v>
      </c>
      <c r="H63" s="12">
        <f>ABS(C63-G63)/C63</f>
        <v>5.5838267194275419E-2</v>
      </c>
    </row>
    <row r="64" spans="1:8" x14ac:dyDescent="0.15">
      <c r="A64">
        <v>61</v>
      </c>
      <c r="B64" s="1">
        <v>35431</v>
      </c>
      <c r="C64" s="4">
        <v>1706</v>
      </c>
      <c r="D64" s="4">
        <f>$M$4*C64/F52+(1-$M$4)*(D63+E63)</f>
        <v>1917.8105595530865</v>
      </c>
      <c r="E64" s="4">
        <f>$M$2*(D64-D63)+(1-$M$2)*E63</f>
        <v>1.1946436806565344</v>
      </c>
      <c r="F64" s="4">
        <f>$M$3*C64/(D63-E63)+(1-$M$3)*F52</f>
        <v>0.87069135478881776</v>
      </c>
      <c r="G64" s="5">
        <f t="shared" si="3"/>
        <v>1637.3436705662123</v>
      </c>
      <c r="H64" s="12">
        <f>ABS(C64-G64)/C64</f>
        <v>4.0244038355092458E-2</v>
      </c>
    </row>
    <row r="65" spans="1:8" x14ac:dyDescent="0.15">
      <c r="A65">
        <v>62</v>
      </c>
      <c r="B65" s="1">
        <v>35462</v>
      </c>
      <c r="C65" s="4">
        <v>1621</v>
      </c>
      <c r="D65" s="4">
        <f>$M$4*C65/F53+(1-$M$4)*(D64+E64)</f>
        <v>1915.7561920000567</v>
      </c>
      <c r="E65" s="4">
        <f>$M$2*(D65-D64)+(1-$M$2)*E64</f>
        <v>1.1498801985259677</v>
      </c>
      <c r="F65" s="4">
        <f>$M$3*C65/(D64-E64)+(1-$M$3)*F53</f>
        <v>0.84916147077142268</v>
      </c>
      <c r="G65" s="5">
        <f t="shared" si="3"/>
        <v>1631.1053553344182</v>
      </c>
      <c r="H65" s="12">
        <f>ABS(C65-G65)/C65</f>
        <v>6.2340254993326115E-3</v>
      </c>
    </row>
    <row r="66" spans="1:8" x14ac:dyDescent="0.15">
      <c r="A66">
        <v>63</v>
      </c>
      <c r="B66" s="1">
        <v>35490</v>
      </c>
      <c r="C66" s="4">
        <v>1853</v>
      </c>
      <c r="D66" s="4">
        <f>$M$4*C66/F54+(1-$M$4)*(D65+E65)</f>
        <v>1941.1479791643178</v>
      </c>
      <c r="E66" s="4">
        <f>$M$2*(D66-D65)+(1-$M$2)*E65</f>
        <v>1.4838747867934656</v>
      </c>
      <c r="F66" s="4">
        <f>$M$3*C66/(D65-E65)+(1-$M$3)*F54</f>
        <v>0.93238118137232484</v>
      </c>
      <c r="G66" s="5">
        <f t="shared" si="3"/>
        <v>1771.0423660267045</v>
      </c>
      <c r="H66" s="12">
        <f>ABS(C66-G66)/C66</f>
        <v>4.4229699931621971E-2</v>
      </c>
    </row>
    <row r="67" spans="1:8" x14ac:dyDescent="0.15">
      <c r="A67">
        <v>64</v>
      </c>
      <c r="B67" s="1">
        <v>35521</v>
      </c>
      <c r="C67" s="4">
        <v>1817</v>
      </c>
      <c r="D67" s="4">
        <f>$M$4*C67/F55+(1-$M$4)*(D66+E66)</f>
        <v>1944.2978343150667</v>
      </c>
      <c r="E67" s="4">
        <f>$M$2*(D67-D66)+(1-$M$2)*E66</f>
        <v>1.5068279491213099</v>
      </c>
      <c r="F67" s="4">
        <f>$M$3*C67/(D66-E66)+(1-$M$3)*F55</f>
        <v>0.93324381104108278</v>
      </c>
      <c r="G67" s="5">
        <f t="shared" si="3"/>
        <v>1811.3158167961906</v>
      </c>
      <c r="H67" s="12">
        <f>ABS(C67-G67)/C67</f>
        <v>3.1283341793117364E-3</v>
      </c>
    </row>
    <row r="68" spans="1:8" x14ac:dyDescent="0.15">
      <c r="A68">
        <v>65</v>
      </c>
      <c r="B68" s="1">
        <v>35551</v>
      </c>
      <c r="C68" s="4">
        <v>2060</v>
      </c>
      <c r="D68" s="4">
        <f>$M$4*C68/F56+(1-$M$4)*(D67+E67)</f>
        <v>1976.7291536309388</v>
      </c>
      <c r="E68" s="4">
        <f>$M$2*(D68-D67)+(1-$M$2)*E67</f>
        <v>1.932892316747947</v>
      </c>
      <c r="F68" s="4">
        <f>$M$3*C68/(D67-E67)+(1-$M$3)*F56</f>
        <v>1.0120472457135909</v>
      </c>
      <c r="G68" s="5">
        <f t="shared" si="3"/>
        <v>1946.7820778912476</v>
      </c>
      <c r="H68" s="12">
        <f>ABS(C68-G68)/C68</f>
        <v>5.4960156363472047E-2</v>
      </c>
    </row>
    <row r="69" spans="1:8" x14ac:dyDescent="0.15">
      <c r="A69">
        <v>66</v>
      </c>
      <c r="B69" s="1">
        <v>35582</v>
      </c>
      <c r="C69" s="4">
        <v>2002</v>
      </c>
      <c r="D69" s="4">
        <f>$M$4*C69/F57+(1-$M$4)*(D68+E68)</f>
        <v>1986.8309727619608</v>
      </c>
      <c r="E69" s="4">
        <f>$M$2*(D69-D68)+(1-$M$2)*E68</f>
        <v>2.0454402838603212</v>
      </c>
      <c r="F69" s="4">
        <f>$M$3*C69/(D68-E68)+(1-$M$3)*F57</f>
        <v>1.0000247158467837</v>
      </c>
      <c r="G69" s="5">
        <f t="shared" si="3"/>
        <v>1972.2052323187058</v>
      </c>
      <c r="H69" s="12">
        <f>ABS(C69-G69)/C69</f>
        <v>1.4882501339307772E-2</v>
      </c>
    </row>
    <row r="70" spans="1:8" x14ac:dyDescent="0.15">
      <c r="A70">
        <v>67</v>
      </c>
      <c r="B70" s="1">
        <v>35612</v>
      </c>
      <c r="C70" s="4">
        <v>2098</v>
      </c>
      <c r="D70" s="4">
        <f>$M$4*C70/F58+(1-$M$4)*(D69+E69)</f>
        <v>1990.2313252260233</v>
      </c>
      <c r="E70" s="4">
        <f>$M$2*(D70-D69)+(1-$M$2)*E69</f>
        <v>2.0641076822793023</v>
      </c>
      <c r="F70" s="4">
        <f>$M$3*C70/(D69-E69)+(1-$M$3)*F58</f>
        <v>1.0531695863348867</v>
      </c>
      <c r="G70" s="5">
        <f t="shared" si="3"/>
        <v>2092.782985301124</v>
      </c>
      <c r="H70" s="12">
        <f>ABS(C70-G70)/C70</f>
        <v>2.4866609622859999E-3</v>
      </c>
    </row>
    <row r="71" spans="1:8" x14ac:dyDescent="0.15">
      <c r="A71">
        <v>68</v>
      </c>
      <c r="B71" s="1">
        <v>35643</v>
      </c>
      <c r="C71" s="4">
        <v>2079</v>
      </c>
      <c r="D71" s="4">
        <f>$M$4*C71/F59+(1-$M$4)*(D70+E70)</f>
        <v>2002.3344306991735</v>
      </c>
      <c r="E71" s="4">
        <f>$M$2*(D71-D70)+(1-$M$2)*E70</f>
        <v>2.2024206845740282</v>
      </c>
      <c r="F71" s="4">
        <f>$M$3*C71/(D70-E70)+(1-$M$3)*F59</f>
        <v>1.0286909527104715</v>
      </c>
      <c r="G71" s="5">
        <f t="shared" si="3"/>
        <v>2041.3599046829706</v>
      </c>
      <c r="H71" s="12">
        <f>ABS(C71-G71)/C71</f>
        <v>1.8104903952395075E-2</v>
      </c>
    </row>
    <row r="72" spans="1:8" x14ac:dyDescent="0.15">
      <c r="A72">
        <v>69</v>
      </c>
      <c r="B72" s="1">
        <v>35674</v>
      </c>
      <c r="C72" s="4">
        <v>1892</v>
      </c>
      <c r="D72" s="4">
        <f>$M$4*C72/F60+(1-$M$4)*(D71+E71)</f>
        <v>1991.2719010526359</v>
      </c>
      <c r="E72" s="4">
        <f>$M$2*(D72-D71)+(1-$M$2)*E71</f>
        <v>2.019661892929022</v>
      </c>
      <c r="F72" s="4">
        <f>$M$3*C72/(D71-E71)+(1-$M$3)*F60</f>
        <v>0.96316297738223189</v>
      </c>
      <c r="G72" s="5">
        <f t="shared" si="3"/>
        <v>1938.9518958352239</v>
      </c>
      <c r="H72" s="12">
        <f>ABS(C72-G72)/C72</f>
        <v>2.4816012597898479E-2</v>
      </c>
    </row>
    <row r="73" spans="1:8" x14ac:dyDescent="0.15">
      <c r="A73">
        <v>70</v>
      </c>
      <c r="B73" s="1">
        <v>35704</v>
      </c>
      <c r="C73" s="4">
        <v>2050</v>
      </c>
      <c r="D73" s="4">
        <f>$M$4*C73/F61+(1-$M$4)*(D72+E72)</f>
        <v>2008.239957760801</v>
      </c>
      <c r="E73" s="4">
        <f>$M$2*(D73-D72)+(1-$M$2)*E72</f>
        <v>2.225614460053039</v>
      </c>
      <c r="F73" s="4">
        <f>$M$3*C73/(D72-E72)+(1-$M$3)*F61</f>
        <v>1.0066842410953494</v>
      </c>
      <c r="G73" s="5">
        <f t="shared" si="3"/>
        <v>1995.2461419157919</v>
      </c>
      <c r="H73" s="12">
        <f>ABS(C73-G73)/C73</f>
        <v>2.6709199065467367E-2</v>
      </c>
    </row>
    <row r="74" spans="1:8" x14ac:dyDescent="0.15">
      <c r="A74">
        <v>71</v>
      </c>
      <c r="B74" s="1">
        <v>35735</v>
      </c>
      <c r="C74" s="4">
        <v>2082</v>
      </c>
      <c r="D74" s="4">
        <f>$M$4*C74/F62+(1-$M$4)*(D73+E73)</f>
        <v>2017.8670176771652</v>
      </c>
      <c r="E74" s="4">
        <f>$M$2*(D74-D73)+(1-$M$2)*E73</f>
        <v>2.3275883984589214</v>
      </c>
      <c r="F74" s="4">
        <f>$M$3*C74/(D73-E73)+(1-$M$3)*F62</f>
        <v>1.0249153905276081</v>
      </c>
      <c r="G74" s="5">
        <f t="shared" si="3"/>
        <v>2054.3252553304087</v>
      </c>
      <c r="H74" s="12">
        <f>ABS(C74-G74)/C74</f>
        <v>1.3292384567527037E-2</v>
      </c>
    </row>
    <row r="75" spans="1:8" x14ac:dyDescent="0.15">
      <c r="A75">
        <v>72</v>
      </c>
      <c r="B75" s="1">
        <v>35765</v>
      </c>
      <c r="C75" s="4">
        <v>2821</v>
      </c>
      <c r="D75" s="4">
        <f>$M$4*C75/F63+(1-$M$4)*(D74+E74)</f>
        <v>2024.9262821314201</v>
      </c>
      <c r="E75" s="4">
        <f>$M$2*(D75-D74)+(1-$M$2)*E74</f>
        <v>2.3927794000704901</v>
      </c>
      <c r="F75" s="4">
        <f>$M$3*C75/(D74-E74)+(1-$M$3)*F63</f>
        <v>1.3874459134697901</v>
      </c>
      <c r="G75" s="5">
        <f t="shared" si="3"/>
        <v>2797.0275152882728</v>
      </c>
      <c r="H75" s="12">
        <f>ABS(C75-G75)/C75</f>
        <v>8.4978676751957631E-3</v>
      </c>
    </row>
    <row r="76" spans="1:8" x14ac:dyDescent="0.15">
      <c r="A76">
        <v>73</v>
      </c>
      <c r="B76" s="1">
        <v>35796</v>
      </c>
      <c r="C76" s="4">
        <v>1846</v>
      </c>
      <c r="D76" s="4">
        <f>$M$4*C76/F64+(1-$M$4)*(D75+E75)</f>
        <v>2052.6889311840246</v>
      </c>
      <c r="E76" s="4">
        <f>$M$2*(D76-D75)+(1-$M$2)*E75</f>
        <v>2.7423145740555626</v>
      </c>
      <c r="F76" s="4">
        <f>$M$3*C76/(D75-E75)+(1-$M$3)*F64</f>
        <v>0.87880093198955889</v>
      </c>
      <c r="G76" s="5">
        <f t="shared" si="3"/>
        <v>1765.1691802740481</v>
      </c>
      <c r="H76" s="12">
        <f>ABS(C76-G76)/C76</f>
        <v>4.3787009602357457E-2</v>
      </c>
    </row>
    <row r="77" spans="1:8" x14ac:dyDescent="0.15">
      <c r="A77">
        <v>74</v>
      </c>
      <c r="B77" s="1">
        <v>35827</v>
      </c>
      <c r="C77" s="4">
        <v>1768</v>
      </c>
      <c r="D77" s="4">
        <f>$M$4*C77/F65+(1-$M$4)*(D76+E76)</f>
        <v>2062.7066605717491</v>
      </c>
      <c r="E77" s="4">
        <f>$M$2*(D77-D76)+(1-$M$2)*E76</f>
        <v>2.8425521163661265</v>
      </c>
      <c r="F77" s="4">
        <f>$M$3*C77/(D76-E76)+(1-$M$3)*F65</f>
        <v>0.85172796038657417</v>
      </c>
      <c r="G77" s="5">
        <f t="shared" si="3"/>
        <v>1745.3930197174686</v>
      </c>
      <c r="H77" s="12">
        <f>ABS(C77-G77)/C77</f>
        <v>1.2786753553467967E-2</v>
      </c>
    </row>
    <row r="78" spans="1:8" x14ac:dyDescent="0.15">
      <c r="A78">
        <v>75</v>
      </c>
      <c r="B78" s="1">
        <v>35855</v>
      </c>
      <c r="C78" s="4">
        <v>1894</v>
      </c>
      <c r="D78" s="4">
        <f>$M$4*C78/F66+(1-$M$4)*(D77+E77)</f>
        <v>2056.2054972007736</v>
      </c>
      <c r="E78" s="4">
        <f>$M$2*(D78-D77)+(1-$M$2)*E77</f>
        <v>2.7138184151975531</v>
      </c>
      <c r="F78" s="4">
        <f>$M$3*C78/(D77-E77)+(1-$M$3)*F66</f>
        <v>0.92989129311258389</v>
      </c>
      <c r="G78" s="5">
        <f t="shared" si="3"/>
        <v>1925.8792151088205</v>
      </c>
      <c r="H78" s="12">
        <f>ABS(C78-G78)/C78</f>
        <v>1.6831686963474403E-2</v>
      </c>
    </row>
    <row r="79" spans="1:8" x14ac:dyDescent="0.15">
      <c r="A79">
        <v>76</v>
      </c>
      <c r="B79" s="1">
        <v>35886</v>
      </c>
      <c r="C79" s="4">
        <v>1963</v>
      </c>
      <c r="D79" s="4">
        <f>$M$4*C79/F67+(1-$M$4)*(D78+E78)</f>
        <v>2071.0793138641029</v>
      </c>
      <c r="E79" s="4">
        <f>$M$2*(D79-D78)+(1-$M$2)*E78</f>
        <v>2.8813536513470375</v>
      </c>
      <c r="F79" s="4">
        <f>$M$3*C79/(D78-E78)+(1-$M$3)*F67</f>
        <v>0.93762207691295818</v>
      </c>
      <c r="G79" s="5">
        <f t="shared" si="3"/>
        <v>1921.473708731547</v>
      </c>
      <c r="H79" s="12">
        <f>ABS(C79-G79)/C79</f>
        <v>2.1154503957439098E-2</v>
      </c>
    </row>
    <row r="80" spans="1:8" x14ac:dyDescent="0.15">
      <c r="A80">
        <v>77</v>
      </c>
      <c r="B80" s="1">
        <v>35916</v>
      </c>
      <c r="C80" s="4">
        <v>2140</v>
      </c>
      <c r="D80" s="4">
        <f>$M$4*C80/F68+(1-$M$4)*(D79+E79)</f>
        <v>2085.0462433720604</v>
      </c>
      <c r="E80" s="4">
        <f>$M$2*(D80-D79)+(1-$M$2)*E79</f>
        <v>3.0340859569849594</v>
      </c>
      <c r="F80" s="4">
        <f>$M$3*C80/(D79-E79)+(1-$M$3)*F68</f>
        <v>1.0164218429818288</v>
      </c>
      <c r="G80" s="5">
        <f t="shared" si="3"/>
        <v>2098.9461812773316</v>
      </c>
      <c r="H80" s="12">
        <f>ABS(C80-G80)/C80</f>
        <v>1.9184027440499272E-2</v>
      </c>
    </row>
    <row r="81" spans="1:8" x14ac:dyDescent="0.15">
      <c r="A81">
        <v>78</v>
      </c>
      <c r="B81" s="1">
        <v>35947</v>
      </c>
      <c r="C81" s="4">
        <v>2059</v>
      </c>
      <c r="D81" s="4">
        <f>$M$4*C81/F69+(1-$M$4)*(D80+E80)</f>
        <v>2080.1193934068442</v>
      </c>
      <c r="E81" s="4">
        <f>$M$2*(D81-D80)+(1-$M$2)*E80</f>
        <v>2.9244035991028934</v>
      </c>
      <c r="F81" s="4">
        <f>$M$3*C81/(D80-E80)+(1-$M$3)*F69</f>
        <v>0.99788709047698221</v>
      </c>
      <c r="G81" s="5">
        <f t="shared" si="3"/>
        <v>2088.131938002537</v>
      </c>
      <c r="H81" s="12">
        <f>ABS(C81-G81)/C81</f>
        <v>1.414858572245606E-2</v>
      </c>
    </row>
    <row r="82" spans="1:8" x14ac:dyDescent="0.15">
      <c r="A82">
        <v>79</v>
      </c>
      <c r="B82" s="1">
        <v>35977</v>
      </c>
      <c r="C82" s="4">
        <v>2209</v>
      </c>
      <c r="D82" s="4">
        <f>$M$4*C82/F70+(1-$M$4)*(D81+E81)</f>
        <v>2086.988344771019</v>
      </c>
      <c r="E82" s="4">
        <f>$M$2*(D82-D81)+(1-$M$2)*E81</f>
        <v>2.9787498850018879</v>
      </c>
      <c r="F82" s="4">
        <f>$M$3*C82/(D81-E81)+(1-$M$3)*F70</f>
        <v>1.055154036250574</v>
      </c>
      <c r="G82" s="5">
        <f t="shared" ref="G82:G145" si="4">(D81+1*E81)*F70</f>
        <v>2193.798374010205</v>
      </c>
      <c r="H82" s="12">
        <f>ABS(C82-G82)/C82</f>
        <v>6.8816776775894282E-3</v>
      </c>
    </row>
    <row r="83" spans="1:8" x14ac:dyDescent="0.15">
      <c r="A83">
        <v>80</v>
      </c>
      <c r="B83" s="1">
        <v>36008</v>
      </c>
      <c r="C83" s="4">
        <v>2118</v>
      </c>
      <c r="D83" s="4">
        <f>$M$4*C83/F71+(1-$M$4)*(D82+E82)</f>
        <v>2081.4846160825796</v>
      </c>
      <c r="E83" s="4">
        <f>$M$2*(D83-D82)+(1-$M$2)*E82</f>
        <v>2.8618819363446777</v>
      </c>
      <c r="F83" s="4">
        <f>$M$3*C83/(D82-E82)+(1-$M$3)*F71</f>
        <v>1.0263018324628559</v>
      </c>
      <c r="G83" s="5">
        <f t="shared" si="4"/>
        <v>2149.9302417352383</v>
      </c>
      <c r="H83" s="12">
        <f>ABS(C83-G83)/C83</f>
        <v>1.5075657098790496E-2</v>
      </c>
    </row>
    <row r="84" spans="1:8" x14ac:dyDescent="0.15">
      <c r="A84">
        <v>81</v>
      </c>
      <c r="B84" s="1">
        <v>36039</v>
      </c>
      <c r="C84" s="4">
        <v>2031</v>
      </c>
      <c r="D84" s="4">
        <f>$M$4*C84/F72+(1-$M$4)*(D83+E83)</f>
        <v>2090.9956098907737</v>
      </c>
      <c r="E84" s="4">
        <f>$M$2*(D84-D83)+(1-$M$2)*E83</f>
        <v>2.9534905455651428</v>
      </c>
      <c r="F84" s="4">
        <f>$M$3*C84/(D83-E83)+(1-$M$3)*F72</f>
        <v>0.96585032237467172</v>
      </c>
      <c r="G84" s="5">
        <f t="shared" si="4"/>
        <v>2007.5653789281353</v>
      </c>
      <c r="H84" s="12">
        <f>ABS(C84-G84)/C84</f>
        <v>1.1538464338682787E-2</v>
      </c>
    </row>
    <row r="85" spans="1:8" x14ac:dyDescent="0.15">
      <c r="A85">
        <v>82</v>
      </c>
      <c r="B85" s="1">
        <v>36069</v>
      </c>
      <c r="C85" s="4">
        <v>2163</v>
      </c>
      <c r="D85" s="4">
        <f>$M$4*C85/F73+(1-$M$4)*(D84+E84)</f>
        <v>2108.8943976450278</v>
      </c>
      <c r="E85" s="4">
        <f>$M$2*(D85-D84)+(1-$M$2)*E84</f>
        <v>3.1594004351958103</v>
      </c>
      <c r="F85" s="4">
        <f>$M$3*C85/(D84-E84)+(1-$M$3)*F73</f>
        <v>1.0123217140286753</v>
      </c>
      <c r="G85" s="5">
        <f t="shared" si="4"/>
        <v>2107.9455610650452</v>
      </c>
      <c r="H85" s="12">
        <f>ABS(C85-G85)/C85</f>
        <v>2.5452815041587962E-2</v>
      </c>
    </row>
    <row r="86" spans="1:8" x14ac:dyDescent="0.15">
      <c r="A86">
        <v>83</v>
      </c>
      <c r="B86" s="1">
        <v>36100</v>
      </c>
      <c r="C86" s="4">
        <v>2154</v>
      </c>
      <c r="D86" s="4">
        <f>$M$4*C86/F74+(1-$M$4)*(D85+E85)</f>
        <v>2109.2070825719666</v>
      </c>
      <c r="E86" s="4">
        <f>$M$2*(D86-D85)+(1-$M$2)*E85</f>
        <v>3.1201796108836435</v>
      </c>
      <c r="F86" s="4">
        <f>$M$3*C86/(D85-E85)+(1-$M$3)*F74</f>
        <v>1.0245304847445971</v>
      </c>
      <c r="G86" s="5">
        <f t="shared" si="4"/>
        <v>2164.6764432747104</v>
      </c>
      <c r="H86" s="12">
        <f>ABS(C86-G86)/C86</f>
        <v>4.9565660513976031E-3</v>
      </c>
    </row>
    <row r="87" spans="1:8" x14ac:dyDescent="0.15">
      <c r="A87">
        <v>84</v>
      </c>
      <c r="B87" s="1">
        <v>36130</v>
      </c>
      <c r="C87" s="4">
        <v>3037</v>
      </c>
      <c r="D87" s="4">
        <f>$M$4*C87/F75+(1-$M$4)*(D86+E86)</f>
        <v>2133.2568144683114</v>
      </c>
      <c r="E87" s="4">
        <f>$M$2*(D87-D86)+(1-$M$2)*E86</f>
        <v>3.4085379982038422</v>
      </c>
      <c r="F87" s="4">
        <f>$M$3*C87/(D86-E86)+(1-$M$3)*F75</f>
        <v>1.3979752373810306</v>
      </c>
      <c r="G87" s="5">
        <f t="shared" si="4"/>
        <v>2930.739827826425</v>
      </c>
      <c r="H87" s="12">
        <f>ABS(C87-G87)/C87</f>
        <v>3.4988532161203498E-2</v>
      </c>
    </row>
    <row r="88" spans="1:8" x14ac:dyDescent="0.15">
      <c r="A88">
        <v>85</v>
      </c>
      <c r="B88" s="1">
        <v>36161</v>
      </c>
      <c r="C88" s="4">
        <v>1866</v>
      </c>
      <c r="D88" s="4">
        <f>$M$4*C88/F76+(1-$M$4)*(D87+E87)</f>
        <v>2133.0259435844519</v>
      </c>
      <c r="E88" s="4">
        <f>$M$2*(D88-D87)+(1-$M$2)*E87</f>
        <v>3.3583957848532195</v>
      </c>
      <c r="F88" s="4">
        <f>$M$3*C88/(D87-E87)+(1-$M$3)*F76</f>
        <v>0.87828335324506335</v>
      </c>
      <c r="G88" s="5">
        <f t="shared" si="4"/>
        <v>1877.703503097373</v>
      </c>
      <c r="H88" s="12">
        <f>ABS(C88-G88)/C88</f>
        <v>6.2719737928043726E-3</v>
      </c>
    </row>
    <row r="89" spans="1:8" x14ac:dyDescent="0.15">
      <c r="A89">
        <v>86</v>
      </c>
      <c r="B89" s="1">
        <v>36192</v>
      </c>
      <c r="C89" s="4">
        <v>1808</v>
      </c>
      <c r="D89" s="4">
        <f>$M$4*C89/F77+(1-$M$4)*(D88+E88)</f>
        <v>2132.6565937471119</v>
      </c>
      <c r="E89" s="4">
        <f>$M$2*(D89-D88)+(1-$M$2)*E88</f>
        <v>3.3070365058158813</v>
      </c>
      <c r="F89" s="4">
        <f>$M$3*C89/(D88-E88)+(1-$M$3)*F77</f>
        <v>0.85119359786384541</v>
      </c>
      <c r="G89" s="5">
        <f t="shared" si="4"/>
        <v>1819.618275972837</v>
      </c>
      <c r="H89" s="12">
        <f>ABS(C89-G89)/C89</f>
        <v>6.4260375955956604E-3</v>
      </c>
    </row>
    <row r="90" spans="1:8" x14ac:dyDescent="0.15">
      <c r="A90">
        <v>87</v>
      </c>
      <c r="B90" s="1">
        <v>36220</v>
      </c>
      <c r="C90" s="4">
        <v>1986</v>
      </c>
      <c r="D90" s="4">
        <f>$M$4*C90/F78+(1-$M$4)*(D89+E89)</f>
        <v>2135.9007446967789</v>
      </c>
      <c r="E90" s="4">
        <f>$M$2*(D90-D89)+(1-$M$2)*E89</f>
        <v>3.3061700956170643</v>
      </c>
      <c r="F90" s="4">
        <f>$M$3*C90/(D89-E89)+(1-$M$3)*F78</f>
        <v>0.93042926883740407</v>
      </c>
      <c r="G90" s="5">
        <f t="shared" si="4"/>
        <v>1986.2139821773442</v>
      </c>
      <c r="H90" s="12">
        <f>ABS(C90-G90)/C90</f>
        <v>1.0774530581277851E-4</v>
      </c>
    </row>
    <row r="91" spans="1:8" x14ac:dyDescent="0.15">
      <c r="A91">
        <v>88</v>
      </c>
      <c r="B91" s="1">
        <v>36251</v>
      </c>
      <c r="C91" s="4">
        <v>2099</v>
      </c>
      <c r="D91" s="4">
        <f>$M$4*C91/F79+(1-$M$4)*(D90+E90)</f>
        <v>2166.3803398959089</v>
      </c>
      <c r="E91" s="4">
        <f>$M$2*(D91-D90)+(1-$M$2)*E90</f>
        <v>3.6805538824245008</v>
      </c>
      <c r="F91" s="4">
        <f>$M$3*C91/(D90-E90)+(1-$M$3)*F79</f>
        <v>0.94661925680532011</v>
      </c>
      <c r="G91" s="5">
        <f t="shared" si="4"/>
        <v>2005.767630394208</v>
      </c>
      <c r="H91" s="12">
        <f>ABS(C91-G91)/C91</f>
        <v>4.4417517677842772E-2</v>
      </c>
    </row>
    <row r="92" spans="1:8" x14ac:dyDescent="0.15">
      <c r="A92">
        <v>89</v>
      </c>
      <c r="B92" s="1">
        <v>36281</v>
      </c>
      <c r="C92" s="4">
        <v>2210</v>
      </c>
      <c r="D92" s="4">
        <f>$M$4*C92/F80+(1-$M$4)*(D91+E91)</f>
        <v>2171.2177336934578</v>
      </c>
      <c r="E92" s="4">
        <f>$M$2*(D92-D91)+(1-$M$2)*E91</f>
        <v>3.6964923261983138</v>
      </c>
      <c r="F92" s="4">
        <f>$M$3*C92/(D91-E91)+(1-$M$3)*F80</f>
        <v>1.0174733439194052</v>
      </c>
      <c r="G92" s="5">
        <f t="shared" si="4"/>
        <v>2205.6972930369684</v>
      </c>
      <c r="H92" s="12">
        <f>ABS(C92-G92)/C92</f>
        <v>1.946926227616107E-3</v>
      </c>
    </row>
    <row r="93" spans="1:8" x14ac:dyDescent="0.15">
      <c r="A93">
        <v>90</v>
      </c>
      <c r="B93" s="1">
        <v>36312</v>
      </c>
      <c r="C93" s="4">
        <v>2145</v>
      </c>
      <c r="D93" s="4">
        <f>$M$4*C93/F81+(1-$M$4)*(D92+E92)</f>
        <v>2167.9804837113661</v>
      </c>
      <c r="E93" s="4">
        <f>$M$2*(D93-D92)+(1-$M$2)*E92</f>
        <v>3.6009622010029823</v>
      </c>
      <c r="F93" s="4">
        <f>$M$3*C93/(D92-E92)+(1-$M$3)*F81</f>
        <v>0.9962898070044035</v>
      </c>
      <c r="G93" s="5">
        <f t="shared" si="4"/>
        <v>2170.3188290397525</v>
      </c>
      <c r="H93" s="12">
        <f>ABS(C93-G93)/C93</f>
        <v>1.1803649901982505E-2</v>
      </c>
    </row>
    <row r="94" spans="1:8" x14ac:dyDescent="0.15">
      <c r="A94">
        <v>91</v>
      </c>
      <c r="B94" s="1">
        <v>36342</v>
      </c>
      <c r="C94" s="4">
        <v>2339</v>
      </c>
      <c r="D94" s="4">
        <f>$M$4*C94/F82+(1-$M$4)*(D93+E93)</f>
        <v>2183.9217494085983</v>
      </c>
      <c r="E94" s="4">
        <f>$M$2*(D94-D93)+(1-$M$2)*E93</f>
        <v>3.7709816054642209</v>
      </c>
      <c r="F94" s="4">
        <f>$M$3*C94/(D93-E93)+(1-$M$3)*F82</f>
        <v>1.0600796068046714</v>
      </c>
      <c r="G94" s="5">
        <f t="shared" si="4"/>
        <v>2291.3529277012935</v>
      </c>
      <c r="H94" s="12">
        <f>ABS(C94-G94)/C94</f>
        <v>2.0370702137112638E-2</v>
      </c>
    </row>
    <row r="95" spans="1:8" x14ac:dyDescent="0.15">
      <c r="A95">
        <v>92</v>
      </c>
      <c r="B95" s="1">
        <v>36373</v>
      </c>
      <c r="C95" s="4">
        <v>2140</v>
      </c>
      <c r="D95" s="4">
        <f>$M$4*C95/F83+(1-$M$4)*(D94+E94)</f>
        <v>2159.6717991216806</v>
      </c>
      <c r="E95" s="4">
        <f>$M$2*(D95-D94)+(1-$M$2)*E94</f>
        <v>3.3849212339144081</v>
      </c>
      <c r="F95" s="4">
        <f>$M$3*C95/(D94-E94)+(1-$M$3)*F83</f>
        <v>1.0176725804915625</v>
      </c>
      <c r="G95" s="5">
        <f t="shared" si="4"/>
        <v>2245.2330587054021</v>
      </c>
      <c r="H95" s="12">
        <f>ABS(C95-G95)/C95</f>
        <v>4.9174326497851438E-2</v>
      </c>
    </row>
    <row r="96" spans="1:8" x14ac:dyDescent="0.15">
      <c r="A96">
        <v>93</v>
      </c>
      <c r="B96" s="1">
        <v>36404</v>
      </c>
      <c r="C96" s="4">
        <v>2126</v>
      </c>
      <c r="D96" s="4">
        <f>$M$4*C96/F84+(1-$M$4)*(D95+E95)</f>
        <v>2173.4720473570728</v>
      </c>
      <c r="E96" s="4">
        <f>$M$2*(D96-D95)+(1-$M$2)*E95</f>
        <v>3.5284191385325094</v>
      </c>
      <c r="F96" s="4">
        <f>$M$3*C96/(D95-E95)+(1-$M$3)*F84</f>
        <v>0.96972973744991431</v>
      </c>
      <c r="G96" s="5">
        <f t="shared" si="4"/>
        <v>2089.1890306701516</v>
      </c>
      <c r="H96" s="12">
        <f>ABS(C96-G96)/C96</f>
        <v>1.7314661020624823E-2</v>
      </c>
    </row>
    <row r="97" spans="1:8" x14ac:dyDescent="0.15">
      <c r="A97">
        <v>94</v>
      </c>
      <c r="B97" s="1">
        <v>36434</v>
      </c>
      <c r="C97" s="4">
        <v>2219</v>
      </c>
      <c r="D97" s="4">
        <f>$M$4*C97/F85+(1-$M$4)*(D96+E96)</f>
        <v>2181.0970339083688</v>
      </c>
      <c r="E97" s="4">
        <f>$M$2*(D97-D96)+(1-$M$2)*E96</f>
        <v>3.5848598858825387</v>
      </c>
      <c r="F97" s="4">
        <f>$M$3*C97/(D96-E96)+(1-$M$3)*F85</f>
        <v>1.0143064955300889</v>
      </c>
      <c r="G97" s="5">
        <f t="shared" si="4"/>
        <v>2203.8248436840572</v>
      </c>
      <c r="H97" s="12">
        <f>ABS(C97-G97)/C97</f>
        <v>6.8387365101139188E-3</v>
      </c>
    </row>
    <row r="98" spans="1:8" x14ac:dyDescent="0.15">
      <c r="A98">
        <v>95</v>
      </c>
      <c r="B98" s="1">
        <v>36465</v>
      </c>
      <c r="C98" s="4">
        <v>2273</v>
      </c>
      <c r="D98" s="4">
        <f>$M$4*C98/F86+(1-$M$4)*(D97+E97)</f>
        <v>2193.9447595473971</v>
      </c>
      <c r="E98" s="4">
        <f>$M$2*(D98-D97)+(1-$M$2)*E97</f>
        <v>3.7124796741183368</v>
      </c>
      <c r="F98" s="4">
        <f>$M$3*C98/(D97-E97)+(1-$M$3)*F86</f>
        <v>1.0282588986394221</v>
      </c>
      <c r="G98" s="5">
        <f t="shared" si="4"/>
        <v>2238.2731996617686</v>
      </c>
      <c r="H98" s="12">
        <f>ABS(C98-G98)/C98</f>
        <v>1.5277958793766583E-2</v>
      </c>
    </row>
    <row r="99" spans="1:8" x14ac:dyDescent="0.15">
      <c r="A99">
        <v>96</v>
      </c>
      <c r="B99" s="1">
        <v>36495</v>
      </c>
      <c r="C99" s="4">
        <v>3265</v>
      </c>
      <c r="D99" s="4">
        <f>$M$4*C99/F87+(1-$M$4)*(D98+E98)</f>
        <v>2235.3323401869011</v>
      </c>
      <c r="E99" s="4">
        <f>$M$2*(D99-D98)+(1-$M$2)*E98</f>
        <v>4.2315510430769052</v>
      </c>
      <c r="F99" s="4">
        <f>$M$3*C99/(D98-E98)+(1-$M$3)*F87</f>
        <v>1.4158700656827354</v>
      </c>
      <c r="G99" s="5">
        <f t="shared" si="4"/>
        <v>3072.270400682838</v>
      </c>
      <c r="H99" s="12">
        <f>ABS(C99-G99)/C99</f>
        <v>5.9028973757170582E-2</v>
      </c>
    </row>
    <row r="100" spans="1:8" x14ac:dyDescent="0.15">
      <c r="A100">
        <v>97</v>
      </c>
      <c r="B100" s="1">
        <v>36526</v>
      </c>
      <c r="C100" s="4">
        <v>1920</v>
      </c>
      <c r="D100" s="4">
        <f>$M$4*C100/F88+(1-$M$4)*(D99+E99)</f>
        <v>2224.9486170828382</v>
      </c>
      <c r="E100" s="4">
        <f>$M$2*(D100-D99)+(1-$M$2)*E99</f>
        <v>4.0301880695249386</v>
      </c>
      <c r="F100" s="4">
        <f>$M$3*C100/(D99-E99)+(1-$M$3)*F88</f>
        <v>0.87486363394271338</v>
      </c>
      <c r="G100" s="5">
        <f t="shared" si="4"/>
        <v>1966.9716841960271</v>
      </c>
      <c r="H100" s="12">
        <f>ABS(C100-G100)/C100</f>
        <v>2.446441885209746E-2</v>
      </c>
    </row>
    <row r="101" spans="1:8" x14ac:dyDescent="0.15">
      <c r="A101">
        <v>98</v>
      </c>
      <c r="B101" s="1">
        <v>36557</v>
      </c>
      <c r="C101" s="4">
        <v>1976</v>
      </c>
      <c r="D101" s="4">
        <f>$M$4*C101/F89+(1-$M$4)*(D100+E100)</f>
        <v>2254.2481112877799</v>
      </c>
      <c r="E101" s="4">
        <f>$M$2*(D101-D100)+(1-$M$2)*E100</f>
        <v>4.3783377225383422</v>
      </c>
      <c r="F101" s="4">
        <f>$M$3*C101/(D100-E100)+(1-$M$3)*F89</f>
        <v>0.85862838471695646</v>
      </c>
      <c r="G101" s="5">
        <f t="shared" si="4"/>
        <v>1897.2924887198953</v>
      </c>
      <c r="H101" s="12">
        <f>ABS(C101-G101)/C101</f>
        <v>3.9831736477785755E-2</v>
      </c>
    </row>
    <row r="102" spans="1:8" x14ac:dyDescent="0.15">
      <c r="A102">
        <v>99</v>
      </c>
      <c r="B102" s="1">
        <v>36586</v>
      </c>
      <c r="C102" s="4">
        <v>2190</v>
      </c>
      <c r="D102" s="4">
        <f>$M$4*C102/F90+(1-$M$4)*(D101+E101)</f>
        <v>2284.6222908128811</v>
      </c>
      <c r="E102" s="4">
        <f>$M$2*(D102-D101)+(1-$M$2)*E101</f>
        <v>4.7364972721062157</v>
      </c>
      <c r="F102" s="4">
        <f>$M$3*C102/(D101-E101)+(1-$M$3)*F90</f>
        <v>0.93871929306492674</v>
      </c>
      <c r="G102" s="5">
        <f t="shared" si="4"/>
        <v>2101.4921555294927</v>
      </c>
      <c r="H102" s="12">
        <f>ABS(C102-G102)/C102</f>
        <v>4.0414540854112911E-2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>$M$4*C103/F91+(1-$M$4)*(D102+E102)</f>
        <v>2279.2110499902797</v>
      </c>
      <c r="E103" s="4">
        <f>$M$2*(D103-D102)+(1-$M$2)*E102</f>
        <v>4.5966860925823072</v>
      </c>
      <c r="F103" s="4">
        <f>$M$3*C103/(D102-E102)+(1-$M$3)*F91</f>
        <v>0.94440306694607612</v>
      </c>
      <c r="G103" s="5">
        <f t="shared" si="4"/>
        <v>2167.151114537739</v>
      </c>
      <c r="H103" s="12">
        <f>ABS(C103-G103)/C103</f>
        <v>1.6487389558038919E-2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>$M$4*C104/F92+(1-$M$4)*(D103+E103)</f>
        <v>2292.7480064816709</v>
      </c>
      <c r="E104" s="4">
        <f>$M$2*(D104-D103)+(1-$M$2)*E103</f>
        <v>4.7198613005010106</v>
      </c>
      <c r="F104" s="4">
        <f>$M$3*C104/(D103-E103)+(1-$M$3)*F92</f>
        <v>1.0210907906151896</v>
      </c>
      <c r="G104" s="5">
        <f t="shared" si="4"/>
        <v>2323.7134941012359</v>
      </c>
      <c r="H104" s="12">
        <f>ABS(C104-G104)/C104</f>
        <v>1.4122403860315682E-2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>$M$4*C105/F93+(1-$M$4)*(D104+E104)</f>
        <v>2331.4960074689966</v>
      </c>
      <c r="E105" s="4">
        <f>$M$2*(D105-D104)+(1-$M$2)*E104</f>
        <v>5.1886864024318999</v>
      </c>
      <c r="F105" s="4">
        <f>$M$3*C105/(D104-E104)+(1-$M$3)*F93</f>
        <v>1.007545703217573</v>
      </c>
      <c r="G105" s="5">
        <f t="shared" si="4"/>
        <v>2288.9438185915187</v>
      </c>
      <c r="H105" s="12">
        <f>ABS(C105-G105)/C105</f>
        <v>5.141159610794914E-2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>$M$4*C106/F94+(1-$M$4)*(D105+E105)</f>
        <v>2333.0571188986064</v>
      </c>
      <c r="E106" s="4">
        <f>$M$2*(D106-D105)+(1-$M$2)*E105</f>
        <v>5.1387072316030658</v>
      </c>
      <c r="F106" s="4">
        <f>$M$3*C106/(D105-E105)+(1-$M$3)*F94</f>
        <v>1.059824869150475</v>
      </c>
      <c r="G106" s="5">
        <f t="shared" si="4"/>
        <v>2477.0717915057176</v>
      </c>
      <c r="H106" s="12">
        <f>ABS(C106-G106)/C106</f>
        <v>5.7132730433282807E-3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>$M$4*C107/F95+(1-$M$4)*(D106+E106)</f>
        <v>2349.6036974749595</v>
      </c>
      <c r="E107" s="4">
        <f>$M$2*(D107-D106)+(1-$M$2)*E106</f>
        <v>5.2958799861303349</v>
      </c>
      <c r="F107" s="4">
        <f>$M$3*C107/(D106-E106)+(1-$M$3)*F95</f>
        <v>1.0220610592125434</v>
      </c>
      <c r="G107" s="5">
        <f t="shared" si="4"/>
        <v>2379.517780072531</v>
      </c>
      <c r="H107" s="12">
        <f>ABS(C107-G107)/C107</f>
        <v>1.7540140349904639E-2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>$M$4*C108/F96+(1-$M$4)*(D107+E107)</f>
        <v>2375.861611910067</v>
      </c>
      <c r="E108" s="4">
        <f>$M$2*(D108-D107)+(1-$M$2)*E107</f>
        <v>5.5846858987563976</v>
      </c>
      <c r="F108" s="4">
        <f>$M$3*C108/(D107-E107)+(1-$M$3)*F96</f>
        <v>0.97669801453498084</v>
      </c>
      <c r="G108" s="5">
        <f t="shared" si="4"/>
        <v>2283.6161489722567</v>
      </c>
      <c r="H108" s="12">
        <f>ABS(C108-G108)/C108</f>
        <v>3.1545314261129463E-2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>$M$4*C109/F97+(1-$M$4)*(D108+E108)</f>
        <v>2364.3334422021571</v>
      </c>
      <c r="E109" s="4">
        <f>$M$2*(D109-D108)+(1-$M$2)*E108</f>
        <v>5.348912319948905</v>
      </c>
      <c r="F109" s="4">
        <f>$M$3*C109/(D108-E108)+(1-$M$3)*F97</f>
        <v>1.0100578250656098</v>
      </c>
      <c r="G109" s="5">
        <f t="shared" si="4"/>
        <v>2415.5164486235722</v>
      </c>
      <c r="H109" s="12">
        <f>ABS(C109-G109)/C109</f>
        <v>2.700529278213102E-2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>$M$4*C110/F98+(1-$M$4)*(D109+E109)</f>
        <v>2399.5422171538189</v>
      </c>
      <c r="E110" s="4">
        <f>$M$2*(D110-D109)+(1-$M$2)*E109</f>
        <v>5.7603086898590536</v>
      </c>
      <c r="F110" s="4">
        <f>$M$3*C110/(D109-E109)+(1-$M$3)*F98</f>
        <v>1.0383493980485912</v>
      </c>
      <c r="G110" s="5">
        <f t="shared" si="4"/>
        <v>2436.6469679861734</v>
      </c>
      <c r="H110" s="12">
        <f>ABS(C110-G110)/C110</f>
        <v>4.4077297769253267E-2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>$M$4*C111/F99+(1-$M$4)*(D110+E110)</f>
        <v>2399.3971908260055</v>
      </c>
      <c r="E111" s="4">
        <f>$M$2*(D111-D110)+(1-$M$2)*E110</f>
        <v>5.6789475188671439</v>
      </c>
      <c r="F111" s="4">
        <f>$M$3*C111/(D110-E110)+(1-$M$3)*F99</f>
        <v>1.4147185835180565</v>
      </c>
      <c r="G111" s="5">
        <f t="shared" si="4"/>
        <v>3405.5958452531377</v>
      </c>
      <c r="H111" s="12">
        <f>ABS(C111-G111)/C111</f>
        <v>9.0654356305593098E-3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>$M$4*C112/F100+(1-$M$4)*(D111+E111)</f>
        <v>2406.6024726504597</v>
      </c>
      <c r="E112" s="4">
        <f>$M$2*(D112-D111)+(1-$M$2)*E111</f>
        <v>5.6999766977462514</v>
      </c>
      <c r="F112" s="4">
        <f>$M$3*C112/(D111-E111)+(1-$M$3)*F100</f>
        <v>0.87605858284329496</v>
      </c>
      <c r="G112" s="5">
        <f t="shared" si="4"/>
        <v>2104.1136503013031</v>
      </c>
      <c r="H112" s="12">
        <f>ABS(C112-G112)/C112</f>
        <v>2.3169036029857299E-3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>$M$4*C113/F101+(1-$M$4)*(D112+E112)</f>
        <v>2406.1688909107243</v>
      </c>
      <c r="E113" s="4">
        <f>$M$2*(D113-D112)+(1-$M$2)*E112</f>
        <v>5.615471162441751</v>
      </c>
      <c r="F113" s="4">
        <f>$M$3*C113/(D112-E112)+(1-$M$3)*F101</f>
        <v>0.85786620015678938</v>
      </c>
      <c r="G113" s="5">
        <f t="shared" si="4"/>
        <v>2071.2713555326081</v>
      </c>
      <c r="H113" s="12">
        <f>ABS(C113-G113)/C113</f>
        <v>9.3914987975673193E-3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>$M$4*C114/F102+(1-$M$4)*(D113+E113)</f>
        <v>2430.1281694335194</v>
      </c>
      <c r="E114" s="4">
        <f>$M$2*(D114-D113)+(1-$M$2)*E113</f>
        <v>5.868204266122059</v>
      </c>
      <c r="F114" s="4">
        <f>$M$3*C114/(D113-E113)+(1-$M$3)*F102</f>
        <v>0.94463196119166404</v>
      </c>
      <c r="G114" s="5">
        <f t="shared" si="4"/>
        <v>2263.9885113903679</v>
      </c>
      <c r="H114" s="12">
        <f>ABS(C114-G114)/C114</f>
        <v>2.707842226456043E-2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>$M$4*C115/F103+(1-$M$4)*(D114+E114)</f>
        <v>2415.8673392430419</v>
      </c>
      <c r="E115" s="4">
        <f>$M$2*(D115-D114)+(1-$M$2)*E114</f>
        <v>5.5908750698233982</v>
      </c>
      <c r="F115" s="4">
        <f>$M$3*C115/(D114-E114)+(1-$M$3)*F103</f>
        <v>0.93974822613511999</v>
      </c>
      <c r="G115" s="5">
        <f t="shared" si="4"/>
        <v>2300.562446391461</v>
      </c>
      <c r="H115" s="12">
        <f>ABS(C115-G115)/C115</f>
        <v>3.1179940112712228E-2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>$M$4*C116/F104+(1-$M$4)*(D115+E115)</f>
        <v>2420.7814531502063</v>
      </c>
      <c r="E116" s="4">
        <f>$M$2*(D116-D115)+(1-$M$2)*E115</f>
        <v>5.5815509450259055</v>
      </c>
      <c r="F116" s="4">
        <f>$M$3*C116/(D115-E115)+(1-$M$3)*F104</f>
        <v>1.0218024441261693</v>
      </c>
      <c r="G116" s="5">
        <f t="shared" si="4"/>
        <v>2472.5286824943691</v>
      </c>
      <c r="H116" s="12">
        <f>ABS(C116-G116)/C116</f>
        <v>1.0237580948862955E-3</v>
      </c>
    </row>
    <row r="117" spans="1:8" x14ac:dyDescent="0.15">
      <c r="A117">
        <v>114</v>
      </c>
      <c r="B117" s="1">
        <v>37043</v>
      </c>
      <c r="C117" s="4">
        <v>2526</v>
      </c>
      <c r="D117" s="4">
        <f>$M$4*C117/F105+(1-$M$4)*(D116+E116)</f>
        <v>2448.4218534870965</v>
      </c>
      <c r="E117" s="4">
        <f>$M$2*(D117-D116)+(1-$M$2)*E116</f>
        <v>5.8854683031241839</v>
      </c>
      <c r="F117" s="4">
        <f>$M$3*C117/(D116-E116)+(1-$M$3)*F105</f>
        <v>1.0149422916404707</v>
      </c>
      <c r="G117" s="5">
        <f t="shared" si="4"/>
        <v>2444.6716192222334</v>
      </c>
      <c r="H117" s="12">
        <f>ABS(C117-G117)/C117</f>
        <v>3.2196508621443624E-2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>$M$4*C118/F106+(1-$M$4)*(D117+E117)</f>
        <v>2423.8456730319949</v>
      </c>
      <c r="E118" s="4">
        <f>$M$2*(D118-D117)+(1-$M$2)*E117</f>
        <v>5.4657807822813194</v>
      </c>
      <c r="F118" s="4">
        <f>$M$3*C118/(D117-E117)+(1-$M$3)*F106</f>
        <v>1.0514772941813277</v>
      </c>
      <c r="G118" s="5">
        <f t="shared" si="4"/>
        <v>2601.1359361713735</v>
      </c>
      <c r="H118" s="12">
        <f>ABS(C118-G118)/C118</f>
        <v>4.7577904217226533E-2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>$M$4*C119/F107+(1-$M$4)*(D118+E118)</f>
        <v>2438.695245843247</v>
      </c>
      <c r="E119" s="4">
        <f>$M$2*(D119-D118)+(1-$M$2)*E118</f>
        <v>5.5950666408374916</v>
      </c>
      <c r="F119" s="4">
        <f>$M$3*C119/(D118-E118)+(1-$M$3)*F107</f>
        <v>1.0257529127563034</v>
      </c>
      <c r="G119" s="5">
        <f t="shared" si="4"/>
        <v>2482.9046376425831</v>
      </c>
      <c r="H119" s="12">
        <f>ABS(C119-G119)/C119</f>
        <v>1.3937792834557938E-2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>$M$4*C120/F108+(1-$M$4)*(D119+E119)</f>
        <v>2424.3313168111695</v>
      </c>
      <c r="E120" s="4">
        <f>$M$2*(D120-D119)+(1-$M$2)*E119</f>
        <v>5.3200801659108121</v>
      </c>
      <c r="F120" s="4">
        <f>$M$3*C120/(D119-E119)+(1-$M$3)*F108</f>
        <v>0.97190736958817125</v>
      </c>
      <c r="G120" s="5">
        <f t="shared" si="4"/>
        <v>2387.3334951502934</v>
      </c>
      <c r="H120" s="12">
        <f>ABS(C120-G120)/C120</f>
        <v>3.0800300151249311E-2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>$M$4*C121/F109+(1-$M$4)*(D120+E120)</f>
        <v>2417.4523999154349</v>
      </c>
      <c r="E121" s="4">
        <f>$M$2*(D121-D120)+(1-$M$2)*E120</f>
        <v>5.152007620849087</v>
      </c>
      <c r="F121" s="4">
        <f>$M$3*C121/(D120-E120)+(1-$M$3)*F109</f>
        <v>1.0073183623306106</v>
      </c>
      <c r="G121" s="5">
        <f t="shared" si="4"/>
        <v>2454.0884056982904</v>
      </c>
      <c r="H121" s="12">
        <f>ABS(C121-G121)/C121</f>
        <v>1.8716648276583828E-2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>$M$4*C122/F110+(1-$M$4)*(D121+E121)</f>
        <v>2454.842045452107</v>
      </c>
      <c r="E122" s="4">
        <f>$M$2*(D122-D121)+(1-$M$2)*E121</f>
        <v>5.5961639579570104</v>
      </c>
      <c r="F122" s="4">
        <f>$M$3*C122/(D121-E121)+(1-$M$3)*F110</f>
        <v>1.0490037130831529</v>
      </c>
      <c r="G122" s="5">
        <f t="shared" si="4"/>
        <v>2515.5098282751642</v>
      </c>
      <c r="H122" s="12">
        <f>ABS(C122-G122)/C122</f>
        <v>4.643296881153746E-2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>$M$4*C123/F111+(1-$M$4)*(D122+E122)</f>
        <v>2472.2547549049677</v>
      </c>
      <c r="E123" s="4">
        <f>$M$2*(D123-D122)+(1-$M$2)*E122</f>
        <v>5.758967249500575</v>
      </c>
      <c r="F123" s="4">
        <f>$M$3*C123/(D122-E122)+(1-$M$3)*F111</f>
        <v>1.4207856887574359</v>
      </c>
      <c r="G123" s="5">
        <f t="shared" si="4"/>
        <v>3480.8276584503087</v>
      </c>
      <c r="H123" s="12">
        <f>ABS(C123-G123)/C123</f>
        <v>1.7270565090257279E-2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>$M$4*C124/F112+(1-$M$4)*(D123+E123)</f>
        <v>2460.2689042531456</v>
      </c>
      <c r="E124" s="4">
        <f>$M$2*(D124-D123)+(1-$M$2)*E123</f>
        <v>5.5144867654688898</v>
      </c>
      <c r="F124" s="4">
        <f>$M$3*C124/(D123-E123)+(1-$M$3)*F112</f>
        <v>0.87239754082743504</v>
      </c>
      <c r="G124" s="5">
        <f t="shared" si="4"/>
        <v>2170.8851896968818</v>
      </c>
      <c r="H124" s="12">
        <f>ABS(C124-G124)/C124</f>
        <v>2.6908793612526846E-2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>$M$4*C125/F113+(1-$M$4)*(D124+E124)</f>
        <v>2463.7725922539094</v>
      </c>
      <c r="E125" s="4">
        <f>$M$2*(D125-D124)+(1-$M$2)*E124</f>
        <v>5.4867828432297792</v>
      </c>
      <c r="F125" s="4">
        <f>$M$3*C125/(D124-E124)+(1-$M$3)*F113</f>
        <v>0.85811375619192654</v>
      </c>
      <c r="G125" s="5">
        <f t="shared" si="4"/>
        <v>2115.3122280628618</v>
      </c>
      <c r="H125" s="12">
        <f>ABS(C125-G125)/C125</f>
        <v>2.9929957623811179E-3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>$M$4*C126/F114+(1-$M$4)*(D125+E125)</f>
        <v>2478.9388449698972</v>
      </c>
      <c r="E126" s="4">
        <f>$M$2*(D126-D125)+(1-$M$2)*E125</f>
        <v>5.6201424241971116</v>
      </c>
      <c r="F126" s="4">
        <f>$M$3*C126/(D125-E125)+(1-$M$3)*F114</f>
        <v>0.94807208112920749</v>
      </c>
      <c r="G126" s="5">
        <f t="shared" si="4"/>
        <v>2332.5413261889134</v>
      </c>
      <c r="H126" s="12">
        <f>ABS(C126-G126)/C126</f>
        <v>1.4141451314914013E-2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>$M$4*C127/F115+(1-$M$4)*(D126+E126)</f>
        <v>2474.4217382223487</v>
      </c>
      <c r="E127" s="4">
        <f>$M$2*(D127-D126)+(1-$M$2)*E126</f>
        <v>5.4804757565513746</v>
      </c>
      <c r="F127" s="4">
        <f>$M$3*C127/(D126-E126)+(1-$M$3)*F115</f>
        <v>0.93785257862032556</v>
      </c>
      <c r="G127" s="5">
        <f t="shared" si="4"/>
        <v>2334.8599011316701</v>
      </c>
      <c r="H127" s="12">
        <f>ABS(C127-G127)/C127</f>
        <v>1.5156478752900037E-2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>$M$4*C128/F116+(1-$M$4)*(D127+E127)</f>
        <v>2489.2708616557429</v>
      </c>
      <c r="E128" s="4">
        <f>$M$2*(D128-D127)+(1-$M$2)*E127</f>
        <v>5.6095529627246838</v>
      </c>
      <c r="F128" s="4">
        <f>$M$3*C128/(D127-E127)+(1-$M$3)*F116</f>
        <v>1.0254156986765242</v>
      </c>
      <c r="G128" s="5">
        <f t="shared" si="4"/>
        <v>2533.9701434375384</v>
      </c>
      <c r="H128" s="12">
        <f>ABS(C128-G128)/C128</f>
        <v>1.3635600063239255E-2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>$M$4*C129/F117+(1-$M$4)*(D128+E128)</f>
        <v>2482.4516890335735</v>
      </c>
      <c r="E129" s="4">
        <f>$M$2*(D129-D128)+(1-$M$2)*E128</f>
        <v>5.4383153166812503</v>
      </c>
      <c r="F129" s="4">
        <f>$M$3*C129/(D128-E128)+(1-$M$3)*F117</f>
        <v>1.0122405986299652</v>
      </c>
      <c r="G129" s="5">
        <f t="shared" si="4"/>
        <v>2532.1596453817951</v>
      </c>
      <c r="H129" s="12">
        <f>ABS(C129-G129)/C129</f>
        <v>1.8567838045774394E-2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>$M$4*C130/F118+(1-$M$4)*(D129+E129)</f>
        <v>2475.4252592352523</v>
      </c>
      <c r="E130" s="4">
        <f>$M$2*(D130-D129)+(1-$M$2)*E129</f>
        <v>5.2665814090134671</v>
      </c>
      <c r="F130" s="4">
        <f>$M$3*C130/(D129-E129)+(1-$M$3)*F118</f>
        <v>1.0486319857501096</v>
      </c>
      <c r="G130" s="5">
        <f t="shared" si="4"/>
        <v>2615.9598499949775</v>
      </c>
      <c r="H130" s="12">
        <f>ABS(C130-G130)/C130</f>
        <v>1.8675954047888434E-2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>$M$4*C131/F119+(1-$M$4)*(D130+E130)</f>
        <v>2494.1254412044163</v>
      </c>
      <c r="E131" s="4">
        <f>$M$2*(D131-D130)+(1-$M$2)*E130</f>
        <v>5.4516637911205912</v>
      </c>
      <c r="F131" s="4">
        <f>$M$3*C131/(D130-E130)+(1-$M$3)*F119</f>
        <v>1.030536012339089</v>
      </c>
      <c r="G131" s="5">
        <f t="shared" si="4"/>
        <v>2544.576881191651</v>
      </c>
      <c r="H131" s="12">
        <f>ABS(C131-G131)/C131</f>
        <v>1.9430874299941829E-2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>$M$4*C132/F120+(1-$M$4)*(D131+E131)</f>
        <v>2462.361175745893</v>
      </c>
      <c r="E132" s="4">
        <f>$M$2*(D132-D131)+(1-$M$2)*E131</f>
        <v>4.9389186929607689</v>
      </c>
      <c r="F132" s="4">
        <f>$M$3*C132/(D131-E131)+(1-$M$3)*F120</f>
        <v>0.96246620658899185</v>
      </c>
      <c r="G132" s="5">
        <f t="shared" si="4"/>
        <v>2429.3574091990286</v>
      </c>
      <c r="H132" s="12">
        <f>ABS(C132-G132)/C132</f>
        <v>5.7621858597748606E-2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>$M$4*C133/F121+(1-$M$4)*(D132+E132)</f>
        <v>2444.4147070942799</v>
      </c>
      <c r="E133" s="4">
        <f>$M$2*(D133-D132)+(1-$M$2)*E132</f>
        <v>4.6236136497437892</v>
      </c>
      <c r="F133" s="4">
        <f>$M$3*C133/(D132-E132)+(1-$M$3)*F121</f>
        <v>1.0014755906540567</v>
      </c>
      <c r="G133" s="5">
        <f t="shared" si="4"/>
        <v>2485.3566905083067</v>
      </c>
      <c r="H133" s="12">
        <f>ABS(C133-G133)/C133</f>
        <v>3.5133981886008601E-2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>$M$4*C134/F122+(1-$M$4)*(D133+E133)</f>
        <v>2457.3616170141008</v>
      </c>
      <c r="E134" s="4">
        <f>$M$2*(D134-D133)+(1-$M$2)*E133</f>
        <v>4.7382884529546967</v>
      </c>
      <c r="F134" s="4">
        <f>$M$3*C134/(D133-E133)+(1-$M$3)*F122</f>
        <v>1.0522979186282733</v>
      </c>
      <c r="G134" s="5">
        <f t="shared" si="4"/>
        <v>2569.0502919434102</v>
      </c>
      <c r="H134" s="12">
        <f>ABS(C134-G134)/C134</f>
        <v>1.2283624781464733E-2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>$M$4*C135/F123+(1-$M$4)*(D134+E134)</f>
        <v>2460.1541017017239</v>
      </c>
      <c r="E135" s="4">
        <f>$M$2*(D135-D134)+(1-$M$2)*E134</f>
        <v>4.7114800039176687</v>
      </c>
      <c r="F135" s="4">
        <f>$M$3*C135/(D134-E134)+(1-$M$3)*F123</f>
        <v>1.4210490948512213</v>
      </c>
      <c r="G135" s="5">
        <f t="shared" si="4"/>
        <v>3498.1163099786286</v>
      </c>
      <c r="H135" s="12">
        <f>ABS(C135-G135)/C135</f>
        <v>2.9003182278178265E-3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>$M$4*C136/F124+(1-$M$4)*(D135+E135)</f>
        <v>2455.6739902946724</v>
      </c>
      <c r="E136" s="4">
        <f>$M$2*(D136-D135)+(1-$M$2)*E135</f>
        <v>4.58484220297367</v>
      </c>
      <c r="F136" s="4">
        <f>$M$3*C136/(D135-E135)+(1-$M$3)*F124</f>
        <v>0.87073759139236084</v>
      </c>
      <c r="G136" s="5">
        <f t="shared" si="4"/>
        <v>2150.3426719501867</v>
      </c>
      <c r="H136" s="12">
        <f>ABS(C136-G136)/C136</f>
        <v>1.383435735510926E-2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>$M$4*C137/F125+(1-$M$4)*(D136+E136)</f>
        <v>2439.5007154632731</v>
      </c>
      <c r="E137" s="4">
        <f>$M$2*(D137-D136)+(1-$M$2)*E136</f>
        <v>4.2988457769539039</v>
      </c>
      <c r="F137" s="4">
        <f>$M$3*C137/(D136-E136)+(1-$M$3)*F125</f>
        <v>0.85360160252176387</v>
      </c>
      <c r="G137" s="5">
        <f t="shared" si="4"/>
        <v>2111.181947958919</v>
      </c>
      <c r="H137" s="12">
        <f>ABS(C137-G137)/C137</f>
        <v>3.1858234584026861E-2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>$M$4*C138/F126+(1-$M$4)*(D137+E137)</f>
        <v>2431.1460747432275</v>
      </c>
      <c r="E138" s="4">
        <f>$M$2*(D138-D137)+(1-$M$2)*E137</f>
        <v>4.124511471542732</v>
      </c>
      <c r="F138" s="4">
        <f>$M$3*C138/(D137-E137)+(1-$M$3)*F126</f>
        <v>0.94523944410113847</v>
      </c>
      <c r="G138" s="5">
        <f t="shared" si="4"/>
        <v>2316.8981358876663</v>
      </c>
      <c r="H138" s="12">
        <f>ABS(C138-G138)/C138</f>
        <v>1.9312862247103515E-2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>$M$4*C139/F127+(1-$M$4)*(D138+E138)</f>
        <v>2449.5704860683327</v>
      </c>
      <c r="E139" s="4">
        <f>$M$2*(D139-D138)+(1-$M$2)*E138</f>
        <v>4.321529353453089</v>
      </c>
      <c r="F139" s="4">
        <f>$M$3*C139/(D138-E138)+(1-$M$3)*F127</f>
        <v>0.9423695839255799</v>
      </c>
      <c r="G139" s="5">
        <f t="shared" si="4"/>
        <v>2283.9247989197538</v>
      </c>
      <c r="H139" s="12">
        <f>ABS(C139-G139)/C139</f>
        <v>2.1035234067829485E-2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>$M$4*C140/F128+(1-$M$4)*(D139+E139)</f>
        <v>2469.813191158164</v>
      </c>
      <c r="E140" s="4">
        <f>$M$2*(D140-D139)+(1-$M$2)*E139</f>
        <v>4.540884478539672</v>
      </c>
      <c r="F140" s="4">
        <f>$M$3*C140/(D139-E139)+(1-$M$3)*F128</f>
        <v>1.0308295906613734</v>
      </c>
      <c r="G140" s="5">
        <f t="shared" si="4"/>
        <v>2516.2593954704744</v>
      </c>
      <c r="H140" s="12">
        <f>ABS(C140-G140)/C140</f>
        <v>2.3191228466430756E-2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>$M$4*C141/F129+(1-$M$4)*(D140+E140)</f>
        <v>2455.0127018814096</v>
      </c>
      <c r="E141" s="4">
        <f>$M$2*(D141-D140)+(1-$M$2)*E140</f>
        <v>4.2744073332780372</v>
      </c>
      <c r="F141" s="4">
        <f>$M$3*C141/(D140-E140)+(1-$M$3)*F129</f>
        <v>1.0073524312525544</v>
      </c>
      <c r="G141" s="5">
        <f t="shared" si="4"/>
        <v>2504.6416507449912</v>
      </c>
      <c r="H141" s="12">
        <f>ABS(C141-G141)/C141</f>
        <v>2.944580795108559E-2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>$M$4*C142/F130+(1-$M$4)*(D141+E141)</f>
        <v>2467.6558781136064</v>
      </c>
      <c r="E142" s="4">
        <f>$M$2*(D142-D141)+(1-$M$2)*E141</f>
        <v>4.3897086388498714</v>
      </c>
      <c r="F142" s="4">
        <f>$M$3*C142/(D141-E141)+(1-$M$3)*F130</f>
        <v>1.0518663865998683</v>
      </c>
      <c r="G142" s="5">
        <f t="shared" si="4"/>
        <v>2578.8871248654445</v>
      </c>
      <c r="H142" s="12">
        <f>ABS(C142-G142)/C142</f>
        <v>1.2299071288607986E-2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>$M$4*C143/F131+(1-$M$4)*(D142+E142)</f>
        <v>2501.8699568106463</v>
      </c>
      <c r="E143" s="4">
        <f>$M$2*(D143-D142)+(1-$M$2)*E142</f>
        <v>4.8006160073173083</v>
      </c>
      <c r="F143" s="4">
        <f>$M$3*C143/(D142-E142)+(1-$M$3)*F131</f>
        <v>1.0400553735680864</v>
      </c>
      <c r="G143" s="5">
        <f t="shared" si="4"/>
        <v>2547.5320012923194</v>
      </c>
      <c r="H143" s="12">
        <f>ABS(C143-G143)/C143</f>
        <v>4.2281202521684449E-2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>$M$4*C144/F132+(1-$M$4)*(D143+E143)</f>
        <v>2520.4171158603249</v>
      </c>
      <c r="E144" s="4">
        <f>$M$2*(D144-D143)+(1-$M$2)*E143</f>
        <v>4.9900099766128951</v>
      </c>
      <c r="F144" s="4">
        <f>$M$3*C144/(D143-E143)+(1-$M$3)*F132</f>
        <v>0.96692169085299495</v>
      </c>
      <c r="G144" s="5">
        <f t="shared" si="4"/>
        <v>2412.5857173883605</v>
      </c>
      <c r="H144" s="12">
        <f>ABS(C144-G144)/C144</f>
        <v>1.9672605693473979E-2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>$M$4*C145/F133+(1-$M$4)*(D144+E144)</f>
        <v>2555.9327677911151</v>
      </c>
      <c r="E145" s="4">
        <f>$M$2*(D145-D144)+(1-$M$2)*E144</f>
        <v>5.4105791682403215</v>
      </c>
      <c r="F145" s="4">
        <f>$M$3*C145/(D144-E144)+(1-$M$3)*F133</f>
        <v>1.0108240706576845</v>
      </c>
      <c r="G145" s="5">
        <f t="shared" si="4"/>
        <v>2529.1335929895108</v>
      </c>
      <c r="H145" s="12">
        <f>ABS(C145-G145)/C145</f>
        <v>4.2357594475762657E-2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>$M$4*C146/F134+(1-$M$4)*(D145+E145)</f>
        <v>2552.1770141334491</v>
      </c>
      <c r="E146" s="4">
        <f>$M$2*(D146-D145)+(1-$M$2)*E145</f>
        <v>5.2842893692390005</v>
      </c>
      <c r="F146" s="4">
        <f>$M$3*C146/(D145-E145)+(1-$M$3)*F134</f>
        <v>1.0504889825446018</v>
      </c>
      <c r="G146" s="5">
        <f t="shared" ref="G146:G209" si="5">(D145+1*E145)*F134</f>
        <v>2695.296272897705</v>
      </c>
      <c r="H146" s="12">
        <f>ABS(C146-G146)/C146</f>
        <v>1.3269275525452994E-2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>$M$4*C147/F135+(1-$M$4)*(D146+E146)</f>
        <v>2561.2539800456102</v>
      </c>
      <c r="E147" s="4">
        <f>$M$2*(D147-D146)+(1-$M$2)*E146</f>
        <v>5.3365432386303624</v>
      </c>
      <c r="F147" s="4">
        <f>$M$3*C147/(D146-E146)+(1-$M$3)*F135</f>
        <v>1.4236812507130765</v>
      </c>
      <c r="G147" s="5">
        <f t="shared" si="5"/>
        <v>3634.2780704595198</v>
      </c>
      <c r="H147" s="12">
        <f>ABS(C147-G147)/C147</f>
        <v>5.3973534593541959E-3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>$M$4*C148/F136+(1-$M$4)*(D147+E147)</f>
        <v>2584.8480005826214</v>
      </c>
      <c r="E148" s="4">
        <f>$M$2*(D148-D147)+(1-$M$2)*E147</f>
        <v>5.5880869237742328</v>
      </c>
      <c r="F148" s="4">
        <f>$M$3*C148/(D147-E147)+(1-$M$3)*F136</f>
        <v>0.87583124615397778</v>
      </c>
      <c r="G148" s="5">
        <f t="shared" si="5"/>
        <v>2234.8268503349786</v>
      </c>
      <c r="H148" s="12">
        <f>ABS(C148-G148)/C148</f>
        <v>2.5369886465338578E-2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>$M$4*C149/F137+(1-$M$4)*(D148+E148)</f>
        <v>2592.9331122337508</v>
      </c>
      <c r="E149" s="4">
        <f>$M$2*(D149-D148)+(1-$M$2)*E148</f>
        <v>5.6224898586128811</v>
      </c>
      <c r="F149" s="4">
        <f>$M$3*C149/(D148-E148)+(1-$M$3)*F137</f>
        <v>0.85489887597669179</v>
      </c>
      <c r="G149" s="5">
        <f t="shared" si="5"/>
        <v>2211.2003955256678</v>
      </c>
      <c r="H149" s="12">
        <f>ABS(C149-G149)/C149</f>
        <v>3.514918645485456E-3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>$M$4*C150/F138+(1-$M$4)*(D149+E149)</f>
        <v>2581.712826980402</v>
      </c>
      <c r="E150" s="4">
        <f>$M$2*(D150-D149)+(1-$M$2)*E149</f>
        <v>5.3904373329286228</v>
      </c>
      <c r="F150" s="4">
        <f>$M$3*C150/(D149-E149)+(1-$M$3)*F138</f>
        <v>0.94168720880560719</v>
      </c>
      <c r="G150" s="5">
        <f t="shared" si="5"/>
        <v>2456.257252787685</v>
      </c>
      <c r="H150" s="12">
        <f>ABS(C150-G150)/C150</f>
        <v>2.4294100411878669E-2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>$M$4*C151/F139+(1-$M$4)*(D150+E150)</f>
        <v>2620.4500529812331</v>
      </c>
      <c r="E151" s="4">
        <f>$M$2*(D151-D150)+(1-$M$2)*E150</f>
        <v>5.8498750729926323</v>
      </c>
      <c r="F151" s="4">
        <f>$M$3*C151/(D150-E150)+(1-$M$3)*F139</f>
        <v>0.95174359653775054</v>
      </c>
      <c r="G151" s="5">
        <f t="shared" si="5"/>
        <v>2438.0074267634632</v>
      </c>
      <c r="H151" s="12">
        <f>ABS(C151-G151)/C151</f>
        <v>4.5042136011177764E-2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>$M$4*C152/F140+(1-$M$4)*(D151+E151)</f>
        <v>2620.3966454312549</v>
      </c>
      <c r="E152" s="4">
        <f>$M$2*(D152-D151)+(1-$M$2)*E151</f>
        <v>5.7685421790139264</v>
      </c>
      <c r="F152" s="4">
        <f>$M$3*C152/(D151-E151)+(1-$M$3)*F140</f>
        <v>1.0300762522386691</v>
      </c>
      <c r="G152" s="5">
        <f t="shared" si="5"/>
        <v>2707.2676797901318</v>
      </c>
      <c r="H152" s="12">
        <f>ABS(C152-G152)/C152</f>
        <v>8.2933630503283992E-3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>$M$4*C153/F141+(1-$M$4)*(D152+E152)</f>
        <v>2625.4940619625827</v>
      </c>
      <c r="E153" s="4">
        <f>$M$2*(D153-D152)+(1-$M$2)*E152</f>
        <v>5.7592956979226697</v>
      </c>
      <c r="F153" s="4">
        <f>$M$3*C153/(D152-E152)+(1-$M$3)*F141</f>
        <v>1.0080275882856231</v>
      </c>
      <c r="G153" s="5">
        <f t="shared" si="5"/>
        <v>2645.4738866100247</v>
      </c>
      <c r="H153" s="12">
        <f>ABS(C153-G153)/C153</f>
        <v>9.3601460840888847E-4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>$M$4*C154/F142+(1-$M$4)*(D153+E153)</f>
        <v>2657.0448351940822</v>
      </c>
      <c r="E154" s="4">
        <f>$M$2*(D154-D153)+(1-$M$2)*E153</f>
        <v>6.1146396043163884</v>
      </c>
      <c r="F154" s="4">
        <f>$M$3*C154/(D153-E153)+(1-$M$3)*F142</f>
        <v>1.0600712746818746</v>
      </c>
      <c r="G154" s="5">
        <f t="shared" si="5"/>
        <v>2767.7269615511268</v>
      </c>
      <c r="H154" s="12">
        <f>ABS(C154-G154)/C154</f>
        <v>3.4626103400374329E-2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>$M$4*C155/F143+(1-$M$4)*(D154+E154)</f>
        <v>2624.3157060159128</v>
      </c>
      <c r="E155" s="4">
        <f>$M$2*(D155-D154)+(1-$M$2)*E154</f>
        <v>5.5794668318277463</v>
      </c>
      <c r="F155" s="4">
        <f>$M$3*C155/(D154-E154)+(1-$M$3)*F143</f>
        <v>1.0302200162762785</v>
      </c>
      <c r="G155" s="5">
        <f t="shared" si="5"/>
        <v>2769.8333224328371</v>
      </c>
      <c r="H155" s="12">
        <f>ABS(C155-G155)/C155</f>
        <v>5.6381892613591576E-2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>$M$4*C156/F144+(1-$M$4)*(D155+E155)</f>
        <v>2651.1197271238066</v>
      </c>
      <c r="E156" s="4">
        <f>$M$2*(D156-D155)+(1-$M$2)*E155</f>
        <v>5.8718896299440679</v>
      </c>
      <c r="F156" s="4">
        <f>$M$3*C156/(D155-E155)+(1-$M$3)*F144</f>
        <v>0.97325052589939998</v>
      </c>
      <c r="G156" s="5">
        <f t="shared" si="5"/>
        <v>2542.9026872960667</v>
      </c>
      <c r="H156" s="12">
        <f>ABS(C156-G156)/C156</f>
        <v>2.8684993393404627E-2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>$M$4*C157/F145+(1-$M$4)*(D156+E156)</f>
        <v>2668.1433525983616</v>
      </c>
      <c r="E157" s="4">
        <f>$M$2*(D157-D156)+(1-$M$2)*E156</f>
        <v>6.0255334594973018</v>
      </c>
      <c r="F157" s="4">
        <f>$M$3*C157/(D156-E156)+(1-$M$3)*F145</f>
        <v>1.0146991234641456</v>
      </c>
      <c r="G157" s="5">
        <f t="shared" si="5"/>
        <v>2685.7510817503689</v>
      </c>
      <c r="H157" s="12">
        <f>ABS(C157-G157)/C157</f>
        <v>1.5126115969795035E-2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>$M$4*C158/F146+(1-$M$4)*(D157+E157)</f>
        <v>2662.1541431475898</v>
      </c>
      <c r="E158" s="4">
        <f>$M$2*(D158-D157)+(1-$M$2)*E157</f>
        <v>5.8599994890416296</v>
      </c>
      <c r="F158" s="4">
        <f>$M$3*C158/(D157-E157)+(1-$M$3)*F146</f>
        <v>1.0480588237108723</v>
      </c>
      <c r="G158" s="5">
        <f t="shared" si="5"/>
        <v>2809.184952267351</v>
      </c>
      <c r="H158" s="12">
        <f>ABS(C158-G158)/C158</f>
        <v>1.6715509325859947E-2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>$M$4*C159/F147+(1-$M$4)*(D158+E158)</f>
        <v>2668.5128893985734</v>
      </c>
      <c r="E159" s="4">
        <f>$M$2*(D159-D158)+(1-$M$2)*E158</f>
        <v>5.8668710078392232</v>
      </c>
      <c r="F159" s="4">
        <f>$M$3*C159/(D158-E158)+(1-$M$3)*F147</f>
        <v>1.4250821425808837</v>
      </c>
      <c r="G159" s="5">
        <f t="shared" si="5"/>
        <v>3798.4017115090955</v>
      </c>
      <c r="H159" s="12">
        <f>ABS(C159-G159)/C159</f>
        <v>6.8358023964863236E-4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>$M$4*C160/F148+(1-$M$4)*(D159+E159)</f>
        <v>2635.9057906408771</v>
      </c>
      <c r="E160" s="4">
        <f>$M$2*(D160-D159)+(1-$M$2)*E159</f>
        <v>5.3367931674688576</v>
      </c>
      <c r="F160" s="4">
        <f>$M$3*C160/(D159-E159)+(1-$M$3)*F148</f>
        <v>0.86763976767006445</v>
      </c>
      <c r="G160" s="5">
        <f t="shared" si="5"/>
        <v>2342.3053582457246</v>
      </c>
      <c r="H160" s="12">
        <f>ABS(C160-G160)/C160</f>
        <v>5.5567984788519431E-2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>$M$4*C161/F149+(1-$M$4)*(D160+E160)</f>
        <v>2659.7844654098467</v>
      </c>
      <c r="E161" s="4">
        <f>$M$2*(D161-D160)+(1-$M$2)*E160</f>
        <v>5.592255253019772</v>
      </c>
      <c r="F161" s="4">
        <f>$M$3*C161/(D160-E160)+(1-$M$3)*F149</f>
        <v>0.8598232531070924</v>
      </c>
      <c r="G161" s="5">
        <f t="shared" si="5"/>
        <v>2257.995316079528</v>
      </c>
      <c r="H161" s="12">
        <f>ABS(C161-G161)/C161</f>
        <v>2.5045200311084613E-2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>$M$4*C162/F150+(1-$M$4)*(D161+E161)</f>
        <v>2671.1949115573188</v>
      </c>
      <c r="E162" s="4">
        <f>$M$2*(D162-D161)+(1-$M$2)*E161</f>
        <v>5.6724157896888148</v>
      </c>
      <c r="F162" s="4">
        <f>$M$3*C162/(D161-E161)+(1-$M$3)*F150</f>
        <v>0.94391056395866024</v>
      </c>
      <c r="G162" s="5">
        <f t="shared" si="5"/>
        <v>2509.9511644964573</v>
      </c>
      <c r="H162" s="12">
        <f>ABS(C162-G162)/C162</f>
        <v>7.9244409104911873E-3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>$M$4*C163/F151+(1-$M$4)*(D162+E162)</f>
        <v>2703.3723377799138</v>
      </c>
      <c r="E163" s="4">
        <f>$M$2*(D163-D162)+(1-$M$2)*E162</f>
        <v>6.0375904460834979</v>
      </c>
      <c r="F163" s="4">
        <f>$M$3*C163/(D162-E162)+(1-$M$3)*F151</f>
        <v>0.9592078981913188</v>
      </c>
      <c r="G163" s="5">
        <f t="shared" si="5"/>
        <v>2547.6913375836371</v>
      </c>
      <c r="H163" s="12">
        <f>ABS(C163-G163)/C163</f>
        <v>3.4965402430440509E-2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>$M$4*C164/F152+(1-$M$4)*(D163+E163)</f>
        <v>2687.6822270721927</v>
      </c>
      <c r="E164" s="4">
        <f>$M$2*(D164-D163)+(1-$M$2)*E163</f>
        <v>5.7382355062628996</v>
      </c>
      <c r="F164" s="4">
        <f>$M$3*C164/(D163-E163)+(1-$M$3)*F152</f>
        <v>1.025107008365064</v>
      </c>
      <c r="G164" s="5">
        <f t="shared" si="5"/>
        <v>2790.8988246452764</v>
      </c>
      <c r="H164" s="12">
        <f>ABS(C164-G164)/C164</f>
        <v>3.0232124269205008E-2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>$M$4*C165/F153+(1-$M$4)*(D164+E164)</f>
        <v>2711.8439908488244</v>
      </c>
      <c r="E165" s="4">
        <f>$M$2*(D165-D164)+(1-$M$2)*E164</f>
        <v>5.9920669704209768</v>
      </c>
      <c r="F165" s="4">
        <f>$M$3*C165/(D164-E164)+(1-$M$3)*F153</f>
        <v>1.0137496091457985</v>
      </c>
      <c r="G165" s="5">
        <f t="shared" si="5"/>
        <v>2715.0421331321077</v>
      </c>
      <c r="H165" s="12">
        <f>ABS(C165-G165)/C165</f>
        <v>2.4418924494391783E-2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>$M$4*C166/F154+(1-$M$4)*(D165+E165)</f>
        <v>2728.8953766130712</v>
      </c>
      <c r="E166" s="4">
        <f>$M$2*(D166-D165)+(1-$M$2)*E165</f>
        <v>6.1444375175187691</v>
      </c>
      <c r="F166" s="4">
        <f>$M$3*C166/(D165-E165)+(1-$M$3)*F154</f>
        <v>1.0640367044290409</v>
      </c>
      <c r="G166" s="5">
        <f t="shared" si="5"/>
        <v>2881.0999341888087</v>
      </c>
      <c r="H166" s="12">
        <f>ABS(C166-G166)/C166</f>
        <v>1.4671705133786362E-2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>$M$4*C167/F155+(1-$M$4)*(D166+E166)</f>
        <v>2727.9592312142718</v>
      </c>
      <c r="E167" s="4">
        <f>$M$2*(D167-D166)+(1-$M$2)*E166</f>
        <v>6.0468842854577671</v>
      </c>
      <c r="F167" s="4">
        <f>$M$3*C167/(D166-E166)+(1-$M$3)*F155</f>
        <v>1.0292254926389419</v>
      </c>
      <c r="G167" s="5">
        <f t="shared" si="5"/>
        <v>2817.692761829886</v>
      </c>
      <c r="H167" s="12">
        <f>ABS(C167-G167)/C167</f>
        <v>9.5638702364335242E-3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>$M$4*C168/F156+(1-$M$4)*(D167+E167)</f>
        <v>2768.5789132011132</v>
      </c>
      <c r="E168" s="4">
        <f>$M$2*(D168-D167)+(1-$M$2)*E167</f>
        <v>6.5232134517172735</v>
      </c>
      <c r="F168" s="4">
        <f>$M$3*C168/(D167-E167)+(1-$M$3)*F156</f>
        <v>0.98281402507638771</v>
      </c>
      <c r="G168" s="5">
        <f t="shared" si="5"/>
        <v>2660.8728897222877</v>
      </c>
      <c r="H168" s="12">
        <f>ABS(C168-G168)/C168</f>
        <v>4.4226691910097808E-2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>$M$4*C169/F157+(1-$M$4)*(D168+E168)</f>
        <v>2771.0909603466957</v>
      </c>
      <c r="E169" s="4">
        <f>$M$2*(D169-D168)+(1-$M$2)*E168</f>
        <v>6.4679493241557102</v>
      </c>
      <c r="F169" s="4">
        <f>$M$3*C169/(D168-E168)+(1-$M$3)*F157</f>
        <v>1.0145834633674153</v>
      </c>
      <c r="G169" s="5">
        <f t="shared" si="5"/>
        <v>2815.8936954381134</v>
      </c>
      <c r="H169" s="12">
        <f>ABS(C169-G169)/C169</f>
        <v>5.3172779143567852E-3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>$M$4*C170/F158+(1-$M$4)*(D169+E169)</f>
        <v>2783.2835844822685</v>
      </c>
      <c r="E170" s="4">
        <f>$M$2*(D170-D169)+(1-$M$2)*E169</f>
        <v>6.5468214363747315</v>
      </c>
      <c r="F170" s="4">
        <f>$M$3*C170/(D169-E169)+(1-$M$3)*F158</f>
        <v>1.0505375711767715</v>
      </c>
      <c r="G170" s="5">
        <f t="shared" si="5"/>
        <v>2911.0451236572853</v>
      </c>
      <c r="H170" s="12">
        <f>ABS(C170-G170)/C170</f>
        <v>7.485467556329584E-3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>$M$4*C171/F159+(1-$M$4)*(D170+E170)</f>
        <v>2820.7546431312785</v>
      </c>
      <c r="E171" s="4">
        <f>$M$2*(D171-D170)+(1-$M$2)*E170</f>
        <v>6.9728823023750621</v>
      </c>
      <c r="F171" s="4">
        <f>$M$3*C171/(D170-E170)+(1-$M$3)*F159</f>
        <v>1.4375858002301709</v>
      </c>
      <c r="G171" s="5">
        <f t="shared" si="5"/>
        <v>3975.7374923038365</v>
      </c>
      <c r="H171" s="12">
        <f>ABS(C171-G171)/C171</f>
        <v>3.8980543315485505E-2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>$M$4*C172/F160+(1-$M$4)*(D171+E171)</f>
        <v>2818.4520875186245</v>
      </c>
      <c r="E172" s="4">
        <f>$M$2*(D172-D171)+(1-$M$2)*E171</f>
        <v>6.8450893002894722</v>
      </c>
      <c r="F172" s="4">
        <f>$M$3*C172/(D171-E171)+(1-$M$3)*F160</f>
        <v>0.86644997764953491</v>
      </c>
      <c r="G172" s="5">
        <f t="shared" si="5"/>
        <v>2453.4488532015016</v>
      </c>
      <c r="H172" s="12">
        <f>ABS(C172-G172)/C172</f>
        <v>1.2148866832302643E-2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>$M$4*C173/F161+(1-$M$4)*(D172+E172)</f>
        <v>2853.8205384130306</v>
      </c>
      <c r="E173" s="4">
        <f>$M$2*(D173-D172)+(1-$M$2)*E172</f>
        <v>7.2380719326004304</v>
      </c>
      <c r="F173" s="4">
        <f>$M$3*C173/(D172-E172)+(1-$M$3)*F161</f>
        <v>0.86679052462028228</v>
      </c>
      <c r="G173" s="5">
        <f t="shared" si="5"/>
        <v>2429.2562095667226</v>
      </c>
      <c r="H173" s="12">
        <f>ABS(C173-G173)/C173</f>
        <v>3.5626752851638487E-2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>$M$4*C174/F162+(1-$M$4)*(D173+E173)</f>
        <v>2876.2341135576717</v>
      </c>
      <c r="E174" s="4">
        <f>$M$2*(D174-D173)+(1-$M$2)*E173</f>
        <v>7.4471535017287076</v>
      </c>
      <c r="F174" s="4">
        <f>$M$3*C174/(D173-E173)+(1-$M$3)*F162</f>
        <v>0.9483901571398502</v>
      </c>
      <c r="G174" s="5">
        <f t="shared" si="5"/>
        <v>2700.5834464101254</v>
      </c>
      <c r="H174" s="12">
        <f>ABS(C174-G174)/C174</f>
        <v>1.9039794257128456E-2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>$M$4*C175/F163+(1-$M$4)*(D174+E174)</f>
        <v>2890.7895703255399</v>
      </c>
      <c r="E175" s="4">
        <f>$M$2*(D175-D174)+(1-$M$2)*E174</f>
        <v>7.5450886528705103</v>
      </c>
      <c r="F175" s="4">
        <f>$M$3*C175/(D174-E174)+(1-$M$3)*F163</f>
        <v>0.9618471676424567</v>
      </c>
      <c r="G175" s="5">
        <f t="shared" si="5"/>
        <v>2766.0498472297263</v>
      </c>
      <c r="H175" s="12">
        <f>ABS(C175-G175)/C175</f>
        <v>8.9395029631937264E-3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>$M$4*C176/F164+(1-$M$4)*(D175+E175)</f>
        <v>2910.5700811506904</v>
      </c>
      <c r="E176" s="4">
        <f>$M$2*(D176-D175)+(1-$M$2)*E175</f>
        <v>7.7136630474709778</v>
      </c>
      <c r="F176" s="4">
        <f>$M$3*C176/(D175-E175)+(1-$M$3)*F164</f>
        <v>1.0292140860471568</v>
      </c>
      <c r="G176" s="5">
        <f t="shared" si="5"/>
        <v>2971.1031715061363</v>
      </c>
      <c r="H176" s="12">
        <f>ABS(C176-G176)/C176</f>
        <v>1.5212737319808991E-2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>$M$4*C177/F165+(1-$M$4)*(D176+E176)</f>
        <v>2944.3219721593105</v>
      </c>
      <c r="E177" s="4">
        <f>$M$2*(D177-D176)+(1-$M$2)*E176</f>
        <v>8.0724065753374745</v>
      </c>
      <c r="F177" s="4">
        <f>$M$3*C177/(D176-E176)+(1-$M$3)*F165</f>
        <v>1.0212101887542517</v>
      </c>
      <c r="G177" s="5">
        <f t="shared" si="5"/>
        <v>2958.4090050574237</v>
      </c>
      <c r="H177" s="12">
        <f>ABS(C177-G177)/C177</f>
        <v>3.1617346953380143E-2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>$M$4*C178/F166+(1-$M$4)*(D177+E177)</f>
        <v>2946.1133029468015</v>
      </c>
      <c r="E178" s="4">
        <f>$M$2*(D178-D177)+(1-$M$2)*E177</f>
        <v>7.9858686093018845</v>
      </c>
      <c r="F178" s="4">
        <f>$M$3*C178/(D177-E177)+(1-$M$3)*F166</f>
        <v>1.0635584429155351</v>
      </c>
      <c r="G178" s="5">
        <f t="shared" si="5"/>
        <v>3141.4559849236402</v>
      </c>
      <c r="H178" s="12">
        <f>ABS(C178-G178)/C178</f>
        <v>7.8460009379660717E-3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>$M$4*C179/F167+(1-$M$4)*(D178+E178)</f>
        <v>2949.7355923686664</v>
      </c>
      <c r="E179" s="4">
        <f>$M$2*(D179-D178)+(1-$M$2)*E178</f>
        <v>7.9257490883359552</v>
      </c>
      <c r="F179" s="4">
        <f>$M$3*C179/(D178-E178)+(1-$M$3)*F167</f>
        <v>1.0292257779393839</v>
      </c>
      <c r="G179" s="5">
        <f t="shared" si="5"/>
        <v>3040.4341751491211</v>
      </c>
      <c r="H179" s="12">
        <f>ABS(C179-G179)/C179</f>
        <v>5.4345817292067045E-3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>$M$4*C180/F168+(1-$M$4)*(D179+E179)</f>
        <v>2982.7334675145089</v>
      </c>
      <c r="E180" s="4">
        <f>$M$2*(D180-D179)+(1-$M$2)*E179</f>
        <v>8.2711820788760111</v>
      </c>
      <c r="F180" s="4">
        <f>$M$3*C180/(D179-E179)+(1-$M$3)*F168</f>
        <v>0.98975060080151211</v>
      </c>
      <c r="G180" s="5">
        <f t="shared" si="5"/>
        <v>2906.8310478101848</v>
      </c>
      <c r="H180" s="12">
        <f>ABS(C180-G180)/C180</f>
        <v>3.0086403800405462E-2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>$M$4*C181/F169+(1-$M$4)*(D180+E180)</f>
        <v>2958.2452091503892</v>
      </c>
      <c r="E181" s="4">
        <f>$M$2*(D181-D180)+(1-$M$2)*E180</f>
        <v>7.819836570533897</v>
      </c>
      <c r="F181" s="4">
        <f>$M$3*C181/(D180-E180)+(1-$M$3)*F169</f>
        <v>1.0077819269885913</v>
      </c>
      <c r="G181" s="5">
        <f t="shared" si="5"/>
        <v>3034.6238563324987</v>
      </c>
      <c r="H181" s="12">
        <f>ABS(C181-G181)/C181</f>
        <v>4.1752096234980669E-2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>$M$4*C182/F170+(1-$M$4)*(D181+E181)</f>
        <v>2971.537504136033</v>
      </c>
      <c r="E182" s="4">
        <f>$M$2*(D182-D181)+(1-$M$2)*E181</f>
        <v>7.8952337535091939</v>
      </c>
      <c r="F182" s="4">
        <f>$M$3*C182/(D181-E181)+(1-$M$3)*F170</f>
        <v>1.0529880737504849</v>
      </c>
      <c r="G182" s="5">
        <f t="shared" si="5"/>
        <v>3115.9627690839784</v>
      </c>
      <c r="H182" s="12">
        <f>ABS(C182-G182)/C182</f>
        <v>6.7061622301630855E-3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>$M$4*C183/F171+(1-$M$4)*(D182+E182)</f>
        <v>2976.7352461265918</v>
      </c>
      <c r="E183" s="4">
        <f>$M$2*(D183-D182)+(1-$M$2)*E182</f>
        <v>7.8580688699051517</v>
      </c>
      <c r="F183" s="4">
        <f>$M$3*C183/(D182-E182)+(1-$M$3)*F171</f>
        <v>1.4381399012451048</v>
      </c>
      <c r="G183" s="5">
        <f t="shared" si="5"/>
        <v>4283.1901967309068</v>
      </c>
      <c r="H183" s="12">
        <f>ABS(C183-G183)/C183</f>
        <v>3.3240095410884967E-3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>$M$4*C184/F172+(1-$M$4)*(D183+E183)</f>
        <v>2979.2312554653718</v>
      </c>
      <c r="E184" s="4">
        <f>$M$2*(D184-D183)+(1-$M$2)*E183</f>
        <v>7.7841927153643669</v>
      </c>
      <c r="F184" s="4">
        <f>$M$3*C184/(D183-E183)+(1-$M$3)*F172</f>
        <v>0.86623005517960294</v>
      </c>
      <c r="G184" s="5">
        <f t="shared" si="5"/>
        <v>2586.0008110716662</v>
      </c>
      <c r="H184" s="12">
        <f>ABS(C184-G184)/C184</f>
        <v>6.6176765557283959E-3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>$M$4*C185/F173+(1-$M$4)*(D184+E184)</f>
        <v>2991.3925276644691</v>
      </c>
      <c r="E185" s="4">
        <f>$M$2*(D185-D184)+(1-$M$2)*E184</f>
        <v>7.8444982376176231</v>
      </c>
      <c r="F185" s="4">
        <f>$M$3*C185/(D184-E184)+(1-$M$3)*F173</f>
        <v>0.86856847102180867</v>
      </c>
      <c r="G185" s="5">
        <f t="shared" si="5"/>
        <v>2589.1166873774678</v>
      </c>
      <c r="H185" s="12">
        <f>ABS(C185-G185)/C185</f>
        <v>5.3335814915605956E-3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>$M$4*C186/F174+(1-$M$4)*(D185+E185)</f>
        <v>3045.5003902348235</v>
      </c>
      <c r="E186" s="4">
        <f>$M$2*(D186-D185)+(1-$M$2)*E185</f>
        <v>8.4818950127154729</v>
      </c>
      <c r="F186" s="4">
        <f>$M$3*C186/(D185-E185)+(1-$M$3)*F174</f>
        <v>0.95973671848028519</v>
      </c>
      <c r="G186" s="5">
        <f t="shared" si="5"/>
        <v>2844.4468742949371</v>
      </c>
      <c r="H186" s="12">
        <f>ABS(C186-G186)/C186</f>
        <v>5.3428660800353724E-2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>$M$4*C187/F175+(1-$M$4)*(D186+E186)</f>
        <v>3033.9621038296964</v>
      </c>
      <c r="E187" s="4">
        <f>$M$2*(D187-D186)+(1-$M$2)*E186</f>
        <v>8.2060655468593335</v>
      </c>
      <c r="F187" s="4">
        <f>$M$3*C187/(D186-E186)+(1-$M$3)*F175</f>
        <v>0.9584066837151255</v>
      </c>
      <c r="G187" s="5">
        <f t="shared" si="5"/>
        <v>2937.4642110955829</v>
      </c>
      <c r="H187" s="12">
        <f>ABS(C187-G187)/C187</f>
        <v>2.4577680884402816E-2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>$M$4*C188/F176+(1-$M$4)*(D187+E187)</f>
        <v>3076.9402514763565</v>
      </c>
      <c r="E188" s="4">
        <f>$M$2*(D188-D187)+(1-$M$2)*E187</f>
        <v>8.6851403680168442</v>
      </c>
      <c r="F188" s="4">
        <f>$M$3*C188/(D187-E187)+(1-$M$3)*F176</f>
        <v>1.038643239751935</v>
      </c>
      <c r="G188" s="5">
        <f t="shared" si="5"/>
        <v>3131.0423320466439</v>
      </c>
      <c r="H188" s="12">
        <f>ABS(C188-G188)/C188</f>
        <v>4.0146434075216467E-2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>$M$4*C189/F177+(1-$M$4)*(D188+E188)</f>
        <v>3142.6054567460201</v>
      </c>
      <c r="E189" s="4">
        <f>$M$2*(D189-D188)+(1-$M$2)*E188</f>
        <v>9.4701872433794279</v>
      </c>
      <c r="F189" s="4">
        <f>$M$3*C189/(D188-E188)+(1-$M$3)*F177</f>
        <v>1.0357172932381866</v>
      </c>
      <c r="G189" s="5">
        <f t="shared" si="5"/>
        <v>3151.0720888303044</v>
      </c>
      <c r="H189" s="12">
        <f>ABS(C189-G189)/C189</f>
        <v>6.3296049693726389E-2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>$M$4*C190/F178+(1-$M$4)*(D189+E189)</f>
        <v>3144.2601631253401</v>
      </c>
      <c r="E190" s="4">
        <f>$M$2*(D190-D189)+(1-$M$2)*E189</f>
        <v>9.3625089028514488</v>
      </c>
      <c r="F190" s="4">
        <f>$M$3*C190/(D189-E189)+(1-$M$3)*F178</f>
        <v>1.0629257643288532</v>
      </c>
      <c r="G190" s="5">
        <f t="shared" si="5"/>
        <v>3352.4166638733482</v>
      </c>
      <c r="H190" s="12">
        <f>ABS(C190-G190)/C190</f>
        <v>9.1561300040181124E-3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>$M$4*C191/F179+(1-$M$4)*(D190+E190)</f>
        <v>3165.8923500854457</v>
      </c>
      <c r="E191" s="4">
        <f>$M$2*(D191-D190)+(1-$M$2)*E190</f>
        <v>9.5315552603306557</v>
      </c>
      <c r="F191" s="4">
        <f>$M$3*C191/(D190-E190)+(1-$M$3)*F179</f>
        <v>1.033256561636688</v>
      </c>
      <c r="G191" s="5">
        <f t="shared" si="5"/>
        <v>3245.7897479454937</v>
      </c>
      <c r="H191" s="12">
        <f>ABS(C191-G191)/C191</f>
        <v>1.4037136104042018E-2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>$M$4*C192/F180+(1-$M$4)*(D191+E191)</f>
        <v>3151.7123409939254</v>
      </c>
      <c r="E192" s="4">
        <f>$M$2*(D192-D191)+(1-$M$2)*E191</f>
        <v>9.2048675049462041</v>
      </c>
      <c r="F192" s="4">
        <f>$M$3*C192/(D191-E191)+(1-$M$3)*F180</f>
        <v>0.98565384207031748</v>
      </c>
      <c r="G192" s="5">
        <f t="shared" si="5"/>
        <v>3142.877718115466</v>
      </c>
      <c r="H192" s="12">
        <f>ABS(C192-G192)/C192</f>
        <v>2.8092155091745501E-2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>$M$4*C193/F181+(1-$M$4)*(D192+E192)</f>
        <v>3134.2029995254543</v>
      </c>
      <c r="E193" s="4">
        <f>$M$2*(D193-D192)+(1-$M$2)*E192</f>
        <v>8.8368106008594172</v>
      </c>
      <c r="F193" s="4">
        <f>$M$3*C193/(D192-E192)+(1-$M$3)*F181</f>
        <v>1.0028717621404579</v>
      </c>
      <c r="G193" s="5">
        <f t="shared" si="5"/>
        <v>3185.5152354323918</v>
      </c>
      <c r="H193" s="12">
        <f>ABS(C193-G193)/C193</f>
        <v>3.1912936648005125E-2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>$M$4*C194/F182+(1-$M$4)*(D193+E193)</f>
        <v>3139.7740727546329</v>
      </c>
      <c r="E194" s="4">
        <f>$M$2*(D194-D193)+(1-$M$2)*E193</f>
        <v>8.791816673179305</v>
      </c>
      <c r="F194" s="4">
        <f>$M$3*C194/(D193-E193)+(1-$M$3)*F182</f>
        <v>1.0533601778538582</v>
      </c>
      <c r="G194" s="5">
        <f t="shared" si="5"/>
        <v>3309.5834353859968</v>
      </c>
      <c r="H194" s="12">
        <f>ABS(C194-G194)/C194</f>
        <v>3.816631903547721E-3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>$M$4*C195/F183+(1-$M$4)*(D194+E194)</f>
        <v>3124.7982472106332</v>
      </c>
      <c r="E195" s="4">
        <f>$M$2*(D195-D194)+(1-$M$2)*E194</f>
        <v>8.4643563010379435</v>
      </c>
      <c r="F195" s="4">
        <f>$M$3*C195/(D194-E194)+(1-$M$3)*F183</f>
        <v>1.4319896040462705</v>
      </c>
      <c r="G195" s="5">
        <f t="shared" si="5"/>
        <v>4528.0782372854192</v>
      </c>
      <c r="H195" s="12">
        <f>ABS(C195-G195)/C195</f>
        <v>2.8407503358032968E-2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>$M$4*C196/F184+(1-$M$4)*(D195+E195)</f>
        <v>3120.9190464649791</v>
      </c>
      <c r="E196" s="4">
        <f>$M$2*(D196-D195)+(1-$M$2)*E195</f>
        <v>8.2942920705550254</v>
      </c>
      <c r="F196" s="4">
        <f>$M$3*C196/(D195-E195)+(1-$M$3)*F184</f>
        <v>0.86471531960769832</v>
      </c>
      <c r="G196" s="5">
        <f t="shared" si="5"/>
        <v>2714.1262379321015</v>
      </c>
      <c r="H196" s="12">
        <f>ABS(C196-G196)/C196</f>
        <v>1.4626631002654768E-2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>$M$4*C197/F185+(1-$M$4)*(D196+E196)</f>
        <v>3156.9209832898146</v>
      </c>
      <c r="E197" s="4">
        <f>$M$2*(D197-D196)+(1-$M$2)*E196</f>
        <v>8.6760361063954559</v>
      </c>
      <c r="F197" s="4">
        <f>$M$3*C197/(D196-E196)+(1-$M$3)*F185</f>
        <v>0.87492129865160728</v>
      </c>
      <c r="G197" s="5">
        <f t="shared" si="5"/>
        <v>2717.9360449528581</v>
      </c>
      <c r="H197" s="12">
        <f>ABS(C197-G197)/C197</f>
        <v>3.1384160743813942E-2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>$M$4*C198/F186+(1-$M$4)*(D197+E197)</f>
        <v>3151.604824857804</v>
      </c>
      <c r="E198" s="4">
        <f>$M$2*(D198-D197)+(1-$M$2)*E197</f>
        <v>8.4832576562339579</v>
      </c>
      <c r="F198" s="4">
        <f>$M$3*C198/(D197-E197)+(1-$M$3)*F186</f>
        <v>0.95774550028839311</v>
      </c>
      <c r="G198" s="5">
        <f t="shared" si="5"/>
        <v>3038.13969542629</v>
      </c>
      <c r="H198" s="12">
        <f>ABS(C198-G198)/C198</f>
        <v>1.644017913224825E-2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>$M$4*C199/F187+(1-$M$4)*(D198+E198)</f>
        <v>3151.0635846697319</v>
      </c>
      <c r="E199" s="4">
        <f>$M$2*(D199-D198)+(1-$M$2)*E198</f>
        <v>8.3589219987260623</v>
      </c>
      <c r="F199" s="4">
        <f>$M$3*C199/(D198-E198)+(1-$M$3)*F187</f>
        <v>0.95746190802340148</v>
      </c>
      <c r="G199" s="5">
        <f t="shared" si="5"/>
        <v>3028.6495394099688</v>
      </c>
      <c r="H199" s="12">
        <f>ABS(C199-G199)/C199</f>
        <v>1.056040687686648E-2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>$M$4*C200/F188+(1-$M$4)*(D199+E199)</f>
        <v>3195.8600117674741</v>
      </c>
      <c r="E200" s="4">
        <f>$M$2*(D200-D199)+(1-$M$2)*E199</f>
        <v>8.8609423030792804</v>
      </c>
      <c r="F200" s="4">
        <f>$M$3*C200/(D199-E199)+(1-$M$3)*F188</f>
        <v>1.0482128359282772</v>
      </c>
      <c r="G200" s="5">
        <f t="shared" si="5"/>
        <v>3281.5128280713066</v>
      </c>
      <c r="H200" s="12">
        <f>ABS(C200-G200)/C200</f>
        <v>4.0493325125348957E-2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>$M$4*C201/F189+(1-$M$4)*(D200+E200)</f>
        <v>3194.1179902266722</v>
      </c>
      <c r="E201" s="4">
        <f>$M$2*(D201-D200)+(1-$M$2)*E200</f>
        <v>8.7148592185901848</v>
      </c>
      <c r="F201" s="4">
        <f>$M$3*C201/(D200-E200)+(1-$M$3)*F189</f>
        <v>1.034395509985476</v>
      </c>
      <c r="G201" s="5">
        <f t="shared" si="5"/>
        <v>3319.1849121336527</v>
      </c>
      <c r="H201" s="12">
        <f>ABS(C201-G201)/C201</f>
        <v>1.2255233953538483E-2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>$M$4*C202/F190+(1-$M$4)*(D201+E201)</f>
        <v>3231.7891402070832</v>
      </c>
      <c r="E202" s="4">
        <f>$M$2*(D202-D201)+(1-$M$2)*E201</f>
        <v>9.1138065631377145</v>
      </c>
      <c r="F202" s="4">
        <f>$M$3*C202/(D201-E201)+(1-$M$3)*F190</f>
        <v>1.0708708958538435</v>
      </c>
      <c r="G202" s="5">
        <f t="shared" si="5"/>
        <v>3404.3735545141644</v>
      </c>
      <c r="H202" s="12">
        <f>ABS(C202-G202)/C202</f>
        <v>3.2023441991991919E-2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>$M$4*C203/F191+(1-$M$4)*(D202+E202)</f>
        <v>3273.5178364060394</v>
      </c>
      <c r="E203" s="4">
        <f>$M$2*(D203-D202)+(1-$M$2)*E202</f>
        <v>9.5631605125073786</v>
      </c>
      <c r="F203" s="4">
        <f>$M$3*C203/(D202-E202)+(1-$M$3)*F191</f>
        <v>1.0417682641625077</v>
      </c>
      <c r="G203" s="5">
        <f t="shared" si="5"/>
        <v>3348.6842353780085</v>
      </c>
      <c r="H203" s="12">
        <f>ABS(C203-G203)/C203</f>
        <v>3.5517213312785581E-2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>$M$4*C204/F192+(1-$M$4)*(D203+E203)</f>
        <v>3259.519388203059</v>
      </c>
      <c r="E204" s="4">
        <f>$M$2*(D204-D203)+(1-$M$2)*E203</f>
        <v>9.2385387815118634</v>
      </c>
      <c r="F204" s="4">
        <f>$M$3*C204/(D203-E203)+(1-$M$3)*F192</f>
        <v>0.98174418778546912</v>
      </c>
      <c r="G204" s="5">
        <f t="shared" si="5"/>
        <v>3235.9813984408138</v>
      </c>
      <c r="H204" s="12">
        <f>ABS(C204-G204)/C204</f>
        <v>2.696965993043916E-2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>$M$4*C205/F193+(1-$M$4)*(D204+E204)</f>
        <v>3288.6106147361852</v>
      </c>
      <c r="E205" s="4">
        <f>$M$2*(D205-D204)+(1-$M$2)*E204</f>
        <v>9.512060591531835</v>
      </c>
      <c r="F205" s="4">
        <f>$M$3*C205/(D204-E204)+(1-$M$3)*F193</f>
        <v>1.0082972905165783</v>
      </c>
      <c r="G205" s="5">
        <f t="shared" si="5"/>
        <v>3278.1450222456069</v>
      </c>
      <c r="H205" s="12">
        <f>ABS(C205-G205)/C205</f>
        <v>2.1741264623811721E-2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>$M$4*C206/F194+(1-$M$4)*(D205+E205)</f>
        <v>3275.2635740127103</v>
      </c>
      <c r="E206" s="4">
        <f>$M$2*(D206-D205)+(1-$M$2)*E205</f>
        <v>9.1971177059468783</v>
      </c>
      <c r="F206" s="4">
        <f>$M$3*C206/(D205-E205)+(1-$M$3)*F194</f>
        <v>1.0493542746460292</v>
      </c>
      <c r="G206" s="5">
        <f t="shared" si="5"/>
        <v>3474.1110878670465</v>
      </c>
      <c r="H206" s="12">
        <f>ABS(C206-G206)/C206</f>
        <v>2.6022175979635718E-2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>$M$4*C207/F195+(1-$M$4)*(D206+E206)</f>
        <v>3238.2179742198819</v>
      </c>
      <c r="E207" s="4">
        <f>$M$2*(D207-D206)+(1-$M$2)*E206</f>
        <v>8.5600053940646408</v>
      </c>
      <c r="F207" s="4">
        <f>$M$3*C207/(D206-E206)+(1-$M$3)*F195</f>
        <v>1.4192292617447579</v>
      </c>
      <c r="G207" s="5">
        <f t="shared" si="5"/>
        <v>4703.3135654397392</v>
      </c>
      <c r="H207" s="12">
        <f>ABS(C207-G207)/C207</f>
        <v>5.431821686611505E-2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>$M$4*C208/F196+(1-$M$4)*(D207+E207)</f>
        <v>3280.1072359853893</v>
      </c>
      <c r="E208" s="4">
        <f>$M$2*(D208-D207)+(1-$M$2)*E207</f>
        <v>9.0192015816738156</v>
      </c>
      <c r="F208" s="4">
        <f>$M$3*C208/(D207-E207)+(1-$M$3)*F196</f>
        <v>0.87190105434132192</v>
      </c>
      <c r="G208" s="5">
        <f t="shared" si="5"/>
        <v>2807.538658337111</v>
      </c>
      <c r="H208" s="12">
        <f>ABS(C208-G208)/C208</f>
        <v>3.6203687491551333E-2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>$M$4*C209/F197+(1-$M$4)*(D208+E208)</f>
        <v>3258.9141784658859</v>
      </c>
      <c r="E209" s="4">
        <f>$M$2*(D209-D208)+(1-$M$2)*E208</f>
        <v>8.602950044474559</v>
      </c>
      <c r="F209" s="4">
        <f>$M$3*C209/(D208-E208)+(1-$M$3)*F197</f>
        <v>0.87014619221344103</v>
      </c>
      <c r="G209" s="5">
        <f t="shared" si="5"/>
        <v>2877.7267741855094</v>
      </c>
      <c r="H209" s="12">
        <f>ABS(C209-G209)/C209</f>
        <v>3.4781292407590571E-2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>$M$4*C210/F198+(1-$M$4)*(D209+E209)</f>
        <v>3237.4285800993766</v>
      </c>
      <c r="E210" s="4">
        <f>$M$2*(D210-D209)+(1-$M$2)*E209</f>
        <v>8.1884029400616249</v>
      </c>
      <c r="F210" s="4">
        <f>$M$3*C210/(D209-E209)+(1-$M$3)*F198</f>
        <v>0.95246335001200078</v>
      </c>
      <c r="G210" s="5">
        <f t="shared" ref="G210:G273" si="6">(D209+1*E209)*F198</f>
        <v>3129.4498269460491</v>
      </c>
      <c r="H210" s="12">
        <f>ABS(C210-G210)/C210</f>
        <v>3.4870974519196143E-2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>$M$4*C211/F199+(1-$M$4)*(D210+E210)</f>
        <v>3252.0233345272004</v>
      </c>
      <c r="E211" s="4">
        <f>$M$2*(D211-D210)+(1-$M$2)*E210</f>
        <v>8.2766669009157088</v>
      </c>
      <c r="F211" s="4">
        <f>$M$3*C211/(D210-E210)+(1-$M$3)*F199</f>
        <v>0.95974016702607201</v>
      </c>
      <c r="G211" s="5">
        <f t="shared" si="6"/>
        <v>3107.5546292940967</v>
      </c>
      <c r="H211" s="12">
        <f>ABS(C211-G211)/C211</f>
        <v>7.1710449539627201E-3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>$M$4*C212/F200+(1-$M$4)*(D211+E211)</f>
        <v>3273.208144126912</v>
      </c>
      <c r="E212" s="4">
        <f>$M$2*(D212-D211)+(1-$M$2)*E211</f>
        <v>8.4545097501633446</v>
      </c>
      <c r="F212" s="4">
        <f>$M$3*C212/(D211-E211)+(1-$M$3)*F200</f>
        <v>1.0521904906054722</v>
      </c>
      <c r="G212" s="5">
        <f t="shared" si="6"/>
        <v>3417.4883104739315</v>
      </c>
      <c r="H212" s="12">
        <f>ABS(C212-G212)/C212</f>
        <v>1.4280844974349147E-2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>$M$4*C213/F201+(1-$M$4)*(D212+E212)</f>
        <v>3258.5360913618256</v>
      </c>
      <c r="E213" s="4">
        <f>$M$2*(D213-D212)+(1-$M$2)*E212</f>
        <v>8.1358818989699095</v>
      </c>
      <c r="F213" s="4">
        <f>$M$3*C213/(D212-E212)+(1-$M$3)*F201</f>
        <v>1.030255289353736</v>
      </c>
      <c r="G213" s="5">
        <f t="shared" si="6"/>
        <v>3394.5371144574679</v>
      </c>
      <c r="H213" s="12">
        <f>ABS(C213-G213)/C213</f>
        <v>2.6470249306763789E-2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>$M$4*C214/F202+(1-$M$4)*(D213+E213)</f>
        <v>3281.1710204837655</v>
      </c>
      <c r="E214" s="4">
        <f>$M$2*(D214-D213)+(1-$M$2)*E213</f>
        <v>8.3356435478513973</v>
      </c>
      <c r="F214" s="4">
        <f>$M$3*C214/(D213-E213)+(1-$M$3)*F202</f>
        <v>1.0752784182099373</v>
      </c>
      <c r="G214" s="5">
        <f t="shared" si="6"/>
        <v>3498.1839424664308</v>
      </c>
      <c r="H214" s="12">
        <f>ABS(C214-G214)/C214</f>
        <v>1.5982013370905532E-2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>$M$4*C215/F203+(1-$M$4)*(D214+E214)</f>
        <v>3282.1869294030921</v>
      </c>
      <c r="E215" s="4">
        <f>$M$2*(D215-D214)+(1-$M$2)*E214</f>
        <v>8.2347953861561543</v>
      </c>
      <c r="F215" s="4">
        <f>$M$3*C215/(D214-E214)+(1-$M$3)*F203</f>
        <v>1.0411470515373786</v>
      </c>
      <c r="G215" s="5">
        <f t="shared" si="6"/>
        <v>3426.9036473392189</v>
      </c>
      <c r="H215" s="12">
        <f>ABS(C215-G215)/C215</f>
        <v>8.2093696202468012E-3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>$M$4*C216/F204+(1-$M$4)*(D215+E215)</f>
        <v>3299.5095163660326</v>
      </c>
      <c r="E216" s="4">
        <f>$M$2*(D216-D215)+(1-$M$2)*E215</f>
        <v>8.3600030775411245</v>
      </c>
      <c r="F216" s="4">
        <f>$M$3*C216/(D215-E215)+(1-$M$3)*F204</f>
        <v>0.98462146666887507</v>
      </c>
      <c r="G216" s="5">
        <f t="shared" si="6"/>
        <v>3230.3524036748831</v>
      </c>
      <c r="H216" s="12">
        <f>ABS(C216-G216)/C216</f>
        <v>1.0005392683149514E-2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>$M$4*C217/F205+(1-$M$4)*(D216+E216)</f>
        <v>3332.1765812821764</v>
      </c>
      <c r="E217" s="4">
        <f>$M$2*(D217-D216)+(1-$M$2)*E216</f>
        <v>8.6948953416790804</v>
      </c>
      <c r="F217" s="4">
        <f>$M$3*C217/(D216-E216)+(1-$M$3)*F205</f>
        <v>1.0145441855205344</v>
      </c>
      <c r="G217" s="5">
        <f t="shared" si="6"/>
        <v>3335.3158738373313</v>
      </c>
      <c r="H217" s="12">
        <f>ABS(C217-G217)/C217</f>
        <v>2.6185146324866772E-2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>$M$4*C218/F206+(1-$M$4)*(D217+E217)</f>
        <v>3301.8707499357656</v>
      </c>
      <c r="E218" s="4">
        <f>$M$2*(D218-D217)+(1-$M$2)*E217</f>
        <v>8.1575600705416473</v>
      </c>
      <c r="F218" s="4">
        <f>$M$3*C218/(D217-E217)+(1-$M$3)*F206</f>
        <v>1.0417185194130794</v>
      </c>
      <c r="G218" s="5">
        <f t="shared" si="6"/>
        <v>3505.7577650382341</v>
      </c>
      <c r="H218" s="12">
        <f>ABS(C218-G218)/C218</f>
        <v>4.4623887079330779E-2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>$M$4*C219/F207+(1-$M$4)*(D218+E218)</f>
        <v>3296.0317332510981</v>
      </c>
      <c r="E219" s="4">
        <f>$M$2*(D219-D218)+(1-$M$2)*E218</f>
        <v>7.9647212440781141</v>
      </c>
      <c r="F219" s="4">
        <f>$M$3*C219/(D218-E218)+(1-$M$3)*F207</f>
        <v>1.4163272023686249</v>
      </c>
      <c r="G219" s="5">
        <f t="shared" si="6"/>
        <v>4697.6890347645003</v>
      </c>
      <c r="H219" s="12">
        <f>ABS(C219-G219)/C219</f>
        <v>1.5716548057189257E-2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>$M$4*C220/F208+(1-$M$4)*(D219+E219)</f>
        <v>3303.1320215345122</v>
      </c>
      <c r="E220" s="4">
        <f>$M$2*(D220-D219)+(1-$M$2)*E219</f>
        <v>7.9528114578063533</v>
      </c>
      <c r="F220" s="4">
        <f>$M$3*C220/(D219-E219)+(1-$M$3)*F208</f>
        <v>0.87255430114091526</v>
      </c>
      <c r="G220" s="5">
        <f t="shared" si="6"/>
        <v>2880.7579922143336</v>
      </c>
      <c r="H220" s="12">
        <f>ABS(C220-G220)/C220</f>
        <v>9.5830167280529059E-4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>$M$4*C221/F209+(1-$M$4)*(D220+E220)</f>
        <v>3322.0367934354531</v>
      </c>
      <c r="E221" s="4">
        <f>$M$2*(D221-D220)+(1-$M$2)*E220</f>
        <v>8.1037028676321938</v>
      </c>
      <c r="F221" s="4">
        <f>$M$3*C221/(D220-E220)+(1-$M$3)*F209</f>
        <v>0.87299883614871698</v>
      </c>
      <c r="G221" s="5">
        <f t="shared" si="6"/>
        <v>2881.1278595239437</v>
      </c>
      <c r="H221" s="12">
        <f>ABS(C221-G221)/C221</f>
        <v>1.195889591085607E-2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>$M$4*C222/F210+(1-$M$4)*(D221+E221)</f>
        <v>3342.2378687886726</v>
      </c>
      <c r="E222" s="4">
        <f>$M$2*(D222-D221)+(1-$M$2)*E221</f>
        <v>8.270375272907625</v>
      </c>
      <c r="F222" s="4">
        <f>$M$3*C222/(D221-E221)+(1-$M$3)*F210</f>
        <v>0.95581738518139847</v>
      </c>
      <c r="G222" s="5">
        <f t="shared" si="6"/>
        <v>3171.8367731194635</v>
      </c>
      <c r="H222" s="12">
        <f>ABS(C222-G222)/C222</f>
        <v>1.3118614461896862E-2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>$M$4*C223/F211+(1-$M$4)*(D222+E222)</f>
        <v>3377.3829684198677</v>
      </c>
      <c r="E223" s="4">
        <f>$M$2*(D223-D222)+(1-$M$2)*E222</f>
        <v>8.6406436890654756</v>
      </c>
      <c r="F223" s="4">
        <f>$M$3*C223/(D222-E222)+(1-$M$3)*F211</f>
        <v>0.96612183434436516</v>
      </c>
      <c r="G223" s="5">
        <f t="shared" si="6"/>
        <v>3215.6173417778923</v>
      </c>
      <c r="H223" s="12">
        <f>ABS(C223-G223)/C223</f>
        <v>2.8514398254413199E-2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>$M$4*C224/F212+(1-$M$4)*(D223+E223)</f>
        <v>3361.157212545244</v>
      </c>
      <c r="E224" s="4">
        <f>$M$2*(D224-D223)+(1-$M$2)*E223</f>
        <v>8.2980451098485641</v>
      </c>
      <c r="F224" s="4">
        <f>$M$3*C224/(D223-E223)+(1-$M$3)*F212</f>
        <v>1.0477477613859623</v>
      </c>
      <c r="G224" s="5">
        <f t="shared" si="6"/>
        <v>3562.7418456266118</v>
      </c>
      <c r="H224" s="12">
        <f>ABS(C224-G224)/C224</f>
        <v>2.7615184778370883E-2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>$M$4*C225/F213+(1-$M$4)*(D224+E224)</f>
        <v>3360.5960391152444</v>
      </c>
      <c r="E225" s="4">
        <f>$M$2*(D225-D224)+(1-$M$2)*E224</f>
        <v>8.1759865996508854</v>
      </c>
      <c r="F225" s="4">
        <f>$M$3*C225/(D224-E224)+(1-$M$3)*F213</f>
        <v>1.0293171151094678</v>
      </c>
      <c r="G225" s="5">
        <f t="shared" si="6"/>
        <v>3471.3991014399148</v>
      </c>
      <c r="H225" s="12">
        <f>ABS(C225-G225)/C225</f>
        <v>9.7146891913655695E-3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>$M$4*C226/F214+(1-$M$4)*(D225+E225)</f>
        <v>3377.5736726901605</v>
      </c>
      <c r="E226" s="4">
        <f>$M$2*(D226-D225)+(1-$M$2)*E225</f>
        <v>8.2972519135444962</v>
      </c>
      <c r="F226" s="4">
        <f>$M$3*C226/(D225-E225)+(1-$M$3)*F214</f>
        <v>1.0782839745966188</v>
      </c>
      <c r="G226" s="5">
        <f t="shared" si="6"/>
        <v>3622.367855120599</v>
      </c>
      <c r="H226" s="12">
        <f>ABS(C226-G226)/C226</f>
        <v>9.4700970411268903E-3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>$M$4*C227/F215+(1-$M$4)*(D226+E226)</f>
        <v>3367.1852174836713</v>
      </c>
      <c r="E227" s="4">
        <f>$M$2*(D227-D226)+(1-$M$2)*E226</f>
        <v>8.0398082617367415</v>
      </c>
      <c r="F227" s="4">
        <f>$M$3*C227/(D226-E226)+(1-$M$3)*F215</f>
        <v>1.0380593311983928</v>
      </c>
      <c r="G227" s="5">
        <f t="shared" si="6"/>
        <v>3525.1895300372857</v>
      </c>
      <c r="H227" s="12">
        <f>ABS(C227-G227)/C227</f>
        <v>2.0610749866035248E-2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>$M$4*C228/F216+(1-$M$4)*(D227+E227)</f>
        <v>3386.7934486517652</v>
      </c>
      <c r="E228" s="4">
        <f>$M$2*(D228-D227)+(1-$M$2)*E227</f>
        <v>8.199193026762627</v>
      </c>
      <c r="F228" s="4">
        <f>$M$3*C228/(D227-E227)+(1-$M$3)*F216</f>
        <v>0.98792536818525511</v>
      </c>
      <c r="G228" s="5">
        <f t="shared" si="6"/>
        <v>3323.3190151869353</v>
      </c>
      <c r="H228" s="12">
        <f>ABS(C228-G228)/C228</f>
        <v>1.2386622529885497E-2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>$M$4*C229/F217+(1-$M$4)*(D228+E228)</f>
        <v>3409.1690926967071</v>
      </c>
      <c r="E229" s="4">
        <f>$M$2*(D229-D228)+(1-$M$2)*E228</f>
        <v>8.3945100836098341</v>
      </c>
      <c r="F229" s="4">
        <f>$M$3*C229/(D228-E228)+(1-$M$3)*F217</f>
        <v>1.0185003724942252</v>
      </c>
      <c r="G229" s="5">
        <f t="shared" si="6"/>
        <v>3444.3700444999495</v>
      </c>
      <c r="H229" s="12">
        <f>ABS(C229-G229)/C229</f>
        <v>1.5050030168730492E-2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>$M$4*C230/F218+(1-$M$4)*(D229+E229)</f>
        <v>3408.0830253034837</v>
      </c>
      <c r="E230" s="4">
        <f>$M$2*(D230-D229)+(1-$M$2)*E229</f>
        <v>8.2638907566984372</v>
      </c>
      <c r="F230" s="4">
        <f>$M$3*C230/(D229-E229)+(1-$M$3)*F218</f>
        <v>1.0406602767728417</v>
      </c>
      <c r="G230" s="5">
        <f t="shared" si="6"/>
        <v>3560.139296288341</v>
      </c>
      <c r="H230" s="12">
        <f>ABS(C230-G230)/C230</f>
        <v>1.025519190929087E-2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>$M$4*C231/F219+(1-$M$4)*(D230+E230)</f>
        <v>3385.9256435498824</v>
      </c>
      <c r="E231" s="4">
        <f>$M$2*(D231-D230)+(1-$M$2)*E230</f>
        <v>7.8447595224678794</v>
      </c>
      <c r="F231" s="4">
        <f>$M$3*C231/(D230-E230)+(1-$M$3)*F219</f>
        <v>1.4087070019885619</v>
      </c>
      <c r="G231" s="5">
        <f t="shared" si="6"/>
        <v>4838.6650699441971</v>
      </c>
      <c r="H231" s="12">
        <f>ABS(C231-G231)/C231</f>
        <v>3.3681920517880166E-2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>$M$4*C232/F220+(1-$M$4)*(D231+E231)</f>
        <v>3370.8292893455318</v>
      </c>
      <c r="E232" s="4">
        <f>$M$2*(D232-D231)+(1-$M$2)*E231</f>
        <v>7.528686705077039</v>
      </c>
      <c r="F232" s="4">
        <f>$M$3*C232/(D231-E231)+(1-$M$3)*F220</f>
        <v>0.86915206193354999</v>
      </c>
      <c r="G232" s="5">
        <f t="shared" si="6"/>
        <v>2961.2489622855169</v>
      </c>
      <c r="H232" s="12">
        <f>ABS(C232-G232)/C232</f>
        <v>2.5363214087782852E-2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>$M$4*C233/F221+(1-$M$4)*(D232+E232)</f>
        <v>3389.2194555948554</v>
      </c>
      <c r="E233" s="4">
        <f>$M$2*(D233-D232)+(1-$M$2)*E232</f>
        <v>7.6783315079171794</v>
      </c>
      <c r="F233" s="4">
        <f>$M$3*C233/(D232-E232)+(1-$M$3)*F221</f>
        <v>0.87574379304791927</v>
      </c>
      <c r="G233" s="5">
        <f t="shared" si="6"/>
        <v>2949.302581185917</v>
      </c>
      <c r="H233" s="12">
        <f>ABS(C233-G233)/C233</f>
        <v>1.1627821318392424E-2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>$M$4*C234/F222+(1-$M$4)*(D233+E233)</f>
        <v>3397.5227993755757</v>
      </c>
      <c r="E234" s="4">
        <f>$M$2*(D234-D233)+(1-$M$2)*E233</f>
        <v>7.6869426587235941</v>
      </c>
      <c r="F234" s="4">
        <f>$M$3*C234/(D233-E233)+(1-$M$3)*F222</f>
        <v>0.95677974759401596</v>
      </c>
      <c r="G234" s="5">
        <f t="shared" si="6"/>
        <v>3246.8139605970509</v>
      </c>
      <c r="H234" s="12">
        <f>ABS(C234-G234)/C234</f>
        <v>6.7283453461036116E-4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>$M$4*C235/F223+(1-$M$4)*(D234+E234)</f>
        <v>3425.9017608991785</v>
      </c>
      <c r="E235" s="4">
        <f>$M$2*(D235-D234)+(1-$M$2)*E234</f>
        <v>7.9720284125368996</v>
      </c>
      <c r="F235" s="4">
        <f>$M$3*C235/(D234-E234)+(1-$M$3)*F223</f>
        <v>0.97113161736907871</v>
      </c>
      <c r="G235" s="5">
        <f t="shared" si="6"/>
        <v>3289.8474823014799</v>
      </c>
      <c r="H235" s="12">
        <f>ABS(C235-G235)/C235</f>
        <v>2.1752161075979815E-2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>$M$4*C236/F224+(1-$M$4)*(D235+E235)</f>
        <v>3400.7924579444925</v>
      </c>
      <c r="E236" s="4">
        <f>$M$2*(D236-D235)+(1-$M$2)*E235</f>
        <v>7.5162480292133642</v>
      </c>
      <c r="F236" s="4">
        <f>$M$3*C236/(D235-E235)+(1-$M$3)*F224</f>
        <v>1.041530158676236</v>
      </c>
      <c r="G236" s="5">
        <f t="shared" si="6"/>
        <v>3597.8335756332813</v>
      </c>
      <c r="H236" s="12">
        <f>ABS(C236-G236)/C236</f>
        <v>3.6540932190516066E-2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>$M$4*C237/F225+(1-$M$4)*(D236+E236)</f>
        <v>3419.663797002001</v>
      </c>
      <c r="E237" s="4">
        <f>$M$2*(D237-D236)+(1-$M$2)*E236</f>
        <v>7.6726935991966165</v>
      </c>
      <c r="F237" s="4">
        <f>$M$3*C237/(D236-E236)+(1-$M$3)*F225</f>
        <v>1.032629264358971</v>
      </c>
      <c r="G237" s="5">
        <f t="shared" si="6"/>
        <v>3508.2304846353381</v>
      </c>
      <c r="H237" s="12">
        <f>ABS(C237-G237)/C237</f>
        <v>1.2044358030037132E-2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>$M$4*C238/F226+(1-$M$4)*(D237+E237)</f>
        <v>3438.5785055902024</v>
      </c>
      <c r="E238" s="4">
        <f>$M$2*(D238-D237)+(1-$M$2)*E237</f>
        <v>7.8275812560487319</v>
      </c>
      <c r="F238" s="4">
        <f>$M$3*C238/(D237-E237)+(1-$M$3)*F226</f>
        <v>1.0817285061885027</v>
      </c>
      <c r="G238" s="5">
        <f t="shared" si="6"/>
        <v>3695.6420133654865</v>
      </c>
      <c r="H238" s="12">
        <f>ABS(C238-G238)/C238</f>
        <v>1.1860424233827141E-2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>$M$4*C239/F227+(1-$M$4)*(D238+E238)</f>
        <v>3445.9917177479492</v>
      </c>
      <c r="E239" s="4">
        <f>$M$2*(D239-D238)+(1-$M$2)*E238</f>
        <v>7.8218722564814227</v>
      </c>
      <c r="F239" s="4">
        <f>$M$3*C239/(D238-E238)+(1-$M$3)*F227</f>
        <v>1.0388848657680181</v>
      </c>
      <c r="G239" s="5">
        <f t="shared" si="6"/>
        <v>3577.5739975496895</v>
      </c>
      <c r="H239" s="12">
        <f>ABS(C239-G239)/C239</f>
        <v>4.401559143426918E-4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>$M$4*C240/F228+(1-$M$4)*(D239+E239)</f>
        <v>3482.8280955589212</v>
      </c>
      <c r="E240" s="4">
        <f>$M$2*(D240-D239)+(1-$M$2)*E239</f>
        <v>8.2216216594534934</v>
      </c>
      <c r="F240" s="4">
        <f>$M$3*C240/(D239-E239)+(1-$M$3)*F228</f>
        <v>0.99467977820086173</v>
      </c>
      <c r="G240" s="5">
        <f t="shared" si="6"/>
        <v>3412.110062548365</v>
      </c>
      <c r="H240" s="12">
        <f>ABS(C240-G240)/C240</f>
        <v>2.9823695607516344E-2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>$M$4*C241/F229+(1-$M$4)*(D240+E240)</f>
        <v>3480.146636392381</v>
      </c>
      <c r="E241" s="4">
        <f>$M$2*(D241-D240)+(1-$M$2)*E240</f>
        <v>8.0714036920109073</v>
      </c>
      <c r="F241" s="4">
        <f>$M$3*C241/(D240-E240)+(1-$M$3)*F229</f>
        <v>1.0171737070957696</v>
      </c>
      <c r="G241" s="5">
        <f t="shared" si="6"/>
        <v>3555.6354373827739</v>
      </c>
      <c r="H241" s="12">
        <f>ABS(C241-G241)/C241</f>
        <v>1.1560579625255744E-2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>$M$4*C242/F230+(1-$M$4)*(D241+E241)</f>
        <v>3492.4065401663129</v>
      </c>
      <c r="E242" s="4">
        <f>$M$2*(D242-D241)+(1-$M$2)*E241</f>
        <v>8.1291110482142344</v>
      </c>
      <c r="F242" s="4">
        <f>$M$3*C242/(D241-E241)+(1-$M$3)*F230</f>
        <v>1.0424803941125378</v>
      </c>
      <c r="G242" s="5">
        <f t="shared" si="6"/>
        <v>3630.0499510382424</v>
      </c>
      <c r="H242" s="12">
        <f>ABS(C242-G242)/C242</f>
        <v>4.37467058742666E-3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>$M$4*C243/F231+(1-$M$4)*(D242+E242)</f>
        <v>3492.9255056569527</v>
      </c>
      <c r="E243" s="4">
        <f>$M$2*(D243-D242)+(1-$M$2)*E242</f>
        <v>8.0242617293982512</v>
      </c>
      <c r="F243" s="4">
        <f>$M$3*C243/(D242-E242)+(1-$M$3)*F231</f>
        <v>1.4078028221477854</v>
      </c>
      <c r="G243" s="5">
        <f t="shared" si="6"/>
        <v>4931.2290825764949</v>
      </c>
      <c r="H243" s="12">
        <f>ABS(C243-G243)/C243</f>
        <v>8.0190275095042667E-3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>$M$4*C244/F232+(1-$M$4)*(D243+E243)</f>
        <v>3485.902361859316</v>
      </c>
      <c r="E244" s="4">
        <f>$M$2*(D244-D243)+(1-$M$2)*E243</f>
        <v>7.8169450351876923</v>
      </c>
      <c r="F244" s="4">
        <f>$M$3*C244/(D243-E243)+(1-$M$3)*F232</f>
        <v>0.86727441787984172</v>
      </c>
      <c r="G244" s="5">
        <f t="shared" si="6"/>
        <v>3042.8577090496292</v>
      </c>
      <c r="H244" s="12">
        <f>ABS(C244-G244)/C244</f>
        <v>1.5979201686019764E-2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>$M$4*C245/F233+(1-$M$4)*(D244+E244)</f>
        <v>3538.1547242975307</v>
      </c>
      <c r="E245" s="4">
        <f>$M$2*(D245-D244)+(1-$M$2)*E244</f>
        <v>8.429157142139335</v>
      </c>
      <c r="F245" s="4">
        <f>$M$3*C245/(D244-E244)+(1-$M$3)*F233</f>
        <v>0.88440378562436162</v>
      </c>
      <c r="G245" s="5">
        <f t="shared" si="6"/>
        <v>3059.60299766454</v>
      </c>
      <c r="H245" s="12">
        <f>ABS(C245-G245)/C245</f>
        <v>4.4471268686901939E-2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>$M$4*C246/F234+(1-$M$4)*(D245+E245)</f>
        <v>3591.3411454616762</v>
      </c>
      <c r="E246" s="4">
        <f>$M$2*(D246-D245)+(1-$M$2)*E245</f>
        <v>9.0458035136537092</v>
      </c>
      <c r="F246" s="4">
        <f>$M$3*C246/(D245-E245)+(1-$M$3)*F234</f>
        <v>0.96622831145237231</v>
      </c>
      <c r="G246" s="5">
        <f t="shared" si="6"/>
        <v>3393.2996309048531</v>
      </c>
      <c r="H246" s="12">
        <f>ABS(C246-G246)/C246</f>
        <v>4.414094904088646E-2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>$M$4*C247/F235+(1-$M$4)*(D246+E246)</f>
        <v>3575.7784443931782</v>
      </c>
      <c r="E247" s="4">
        <f>$M$2*(D247-D246)+(1-$M$2)*E246</f>
        <v>8.7067581007902781</v>
      </c>
      <c r="F247" s="4">
        <f>$M$3*C247/(D246-E246)+(1-$M$3)*F235</f>
        <v>0.96736734848876049</v>
      </c>
      <c r="G247" s="5">
        <f t="shared" si="6"/>
        <v>3496.4496009129348</v>
      </c>
      <c r="H247" s="12">
        <f>ABS(C247-G247)/C247</f>
        <v>2.5652567002914281E-2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>$M$4*C248/F236+(1-$M$4)*(D247+E247)</f>
        <v>3598.2997484553371</v>
      </c>
      <c r="E248" s="4">
        <f>$M$2*(D248-D247)+(1-$M$2)*E247</f>
        <v>8.897088985113502</v>
      </c>
      <c r="F248" s="4">
        <f>$M$3*C248/(D247-E247)+(1-$M$3)*F236</f>
        <v>1.0453595585970858</v>
      </c>
      <c r="G248" s="5">
        <f t="shared" si="6"/>
        <v>3733.3494417261631</v>
      </c>
      <c r="H248" s="12">
        <f>ABS(C248-G248)/C248</f>
        <v>1.3906645080252734E-2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>$M$4*C249/F237+(1-$M$4)*(D248+E248)</f>
        <v>3631.3066400915868</v>
      </c>
      <c r="E249" s="4">
        <f>$M$2*(D249-D248)+(1-$M$2)*E248</f>
        <v>9.2292634968406038</v>
      </c>
      <c r="F249" s="4">
        <f>$M$3*C249/(D248-E248)+(1-$M$3)*F237</f>
        <v>1.0385148709154541</v>
      </c>
      <c r="G249" s="5">
        <f t="shared" si="6"/>
        <v>3724.8970166441391</v>
      </c>
      <c r="H249" s="12">
        <f>ABS(C249-G249)/C249</f>
        <v>2.387394742029899E-2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>$M$4*C250/F238+(1-$M$4)*(D249+E249)</f>
        <v>3588.7284264700966</v>
      </c>
      <c r="E250" s="4">
        <f>$M$2*(D250-D249)+(1-$M$2)*E249</f>
        <v>8.515482315608768</v>
      </c>
      <c r="F250" s="4">
        <f>$M$3*C250/(D249-E249)+(1-$M$3)*F238</f>
        <v>1.0718669294955288</v>
      </c>
      <c r="G250" s="5">
        <f t="shared" si="6"/>
        <v>3938.0714647143204</v>
      </c>
      <c r="H250" s="12">
        <f>ABS(C250-G250)/C250</f>
        <v>5.4934761509327731E-2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>$M$4*C251/F239+(1-$M$4)*(D250+E250)</f>
        <v>3601.1574973566389</v>
      </c>
      <c r="E251" s="4">
        <f>$M$2*(D251-D250)+(1-$M$2)*E250</f>
        <v>8.5694020590202467</v>
      </c>
      <c r="F251" s="4">
        <f>$M$3*C251/(D250-E250)+(1-$M$3)*F239</f>
        <v>1.0406403991991684</v>
      </c>
      <c r="G251" s="5">
        <f t="shared" si="6"/>
        <v>3737.1222553136581</v>
      </c>
      <c r="H251" s="12">
        <f>ABS(C251-G251)/C251</f>
        <v>3.9652837650164937E-3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>$M$4*C252/F240+(1-$M$4)*(D251+E251)</f>
        <v>3585.6809917773253</v>
      </c>
      <c r="E252" s="4">
        <f>$M$2*(D252-D251)+(1-$M$2)*E251</f>
        <v>8.2381078653524238</v>
      </c>
      <c r="F252" s="4">
        <f>$M$3*C252/(D251-E251)+(1-$M$3)*F240</f>
        <v>0.99089436363757255</v>
      </c>
      <c r="G252" s="5">
        <f t="shared" si="6"/>
        <v>3590.5223516764522</v>
      </c>
      <c r="H252" s="12">
        <f>ABS(C252-G252)/C252</f>
        <v>2.4984970504268404E-2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>$M$4*C253/F241+(1-$M$4)*(D252+E252)</f>
        <v>3585.9558788411496</v>
      </c>
      <c r="E253" s="4">
        <f>$M$2*(D253-D252)+(1-$M$2)*E252</f>
        <v>8.1283940273837825</v>
      </c>
      <c r="F253" s="4">
        <f>$M$3*C253/(D252-E252)+(1-$M$3)*F241</f>
        <v>1.0164789084909631</v>
      </c>
      <c r="G253" s="5">
        <f t="shared" si="6"/>
        <v>3655.640013585833</v>
      </c>
      <c r="H253" s="12">
        <f>ABS(C253-G253)/C253</f>
        <v>8.1743004925077228E-3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>$M$4*C254/F242+(1-$M$4)*(D253+E253)</f>
        <v>3626.1279569747676</v>
      </c>
      <c r="E254" s="4">
        <f>$M$2*(D254-D253)+(1-$M$2)*E253</f>
        <v>8.5698781521584078</v>
      </c>
      <c r="F254" s="4">
        <f>$M$3*C254/(D253-E253)+(1-$M$3)*F242</f>
        <v>1.0499872913934341</v>
      </c>
      <c r="G254" s="5">
        <f t="shared" si="6"/>
        <v>3746.7623892536626</v>
      </c>
      <c r="H254" s="12">
        <f>ABS(C254-G254)/C254</f>
        <v>3.1594109781942985E-2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>$M$4*C255/F243+(1-$M$4)*(D254+E254)</f>
        <v>3636.0687148877955</v>
      </c>
      <c r="E255" s="4">
        <f>$M$2*(D255-D254)+(1-$M$2)*E254</f>
        <v>8.5887655450496947</v>
      </c>
      <c r="F255" s="4">
        <f>$M$3*C255/(D254-E254)+(1-$M$3)*F243</f>
        <v>1.4094666507453544</v>
      </c>
      <c r="G255" s="5">
        <f t="shared" si="6"/>
        <v>5116.9378699461322</v>
      </c>
      <c r="H255" s="12">
        <f>ABS(C255-G255)/C255</f>
        <v>1.3782455218321241E-3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>$M$4*C256/F244+(1-$M$4)*(D255+E255)</f>
        <v>3639.0114501832936</v>
      </c>
      <c r="E256" s="4">
        <f>$M$2*(D256-D255)+(1-$M$2)*E255</f>
        <v>8.5109769638456569</v>
      </c>
      <c r="F256" s="4">
        <f>$M$3*C256/(D255-E255)+(1-$M$3)*F244</f>
        <v>0.86711373481434628</v>
      </c>
      <c r="G256" s="5">
        <f t="shared" si="6"/>
        <v>3160.9181947138063</v>
      </c>
      <c r="H256" s="12">
        <f>ABS(C256-G256)/C256</f>
        <v>5.7009846369094229E-3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>$M$4*C257/F245+(1-$M$4)*(D256+E256)</f>
        <v>3642.9237285319932</v>
      </c>
      <c r="E257" s="4">
        <f>$M$2*(D257-D256)+(1-$M$2)*E256</f>
        <v>8.4476180683304243</v>
      </c>
      <c r="F257" s="4">
        <f>$M$3*C257/(D256-E256)+(1-$M$3)*F245</f>
        <v>0.88441290854360677</v>
      </c>
      <c r="G257" s="5">
        <f t="shared" si="6"/>
        <v>3225.8826427186896</v>
      </c>
      <c r="H257" s="12">
        <f>ABS(C257-G257)/C257</f>
        <v>4.634893403515904E-3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>$M$4*C258/F246+(1-$M$4)*(D257+E257)</f>
        <v>3672.0014396278712</v>
      </c>
      <c r="E258" s="4">
        <f>$M$2*(D258-D257)+(1-$M$2)*E257</f>
        <v>8.731850634538814</v>
      </c>
      <c r="F258" s="4">
        <f>$M$3*C258/(D257-E257)+(1-$M$3)*F246</f>
        <v>0.97096781766658502</v>
      </c>
      <c r="G258" s="5">
        <f t="shared" si="6"/>
        <v>3528.0583707112055</v>
      </c>
      <c r="H258" s="12">
        <f>ABS(C258-G258)/C258</f>
        <v>2.0255937042153432E-2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>$M$4*C259/F247+(1-$M$4)*(D258+E258)</f>
        <v>3652.8730820034098</v>
      </c>
      <c r="E259" s="4">
        <f>$M$2*(D259-D258)+(1-$M$2)*E258</f>
        <v>8.3480046442186655</v>
      </c>
      <c r="F259" s="4">
        <f>$M$3*C259/(D258-E258)+(1-$M$3)*F247</f>
        <v>0.96306221918468715</v>
      </c>
      <c r="G259" s="5">
        <f t="shared" si="6"/>
        <v>3560.6212034954588</v>
      </c>
      <c r="H259" s="12">
        <f>ABS(C259-G259)/C259</f>
        <v>2.8486771662466423E-2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>$M$4*C260/F248+(1-$M$4)*(D259+E259)</f>
        <v>3684.1496437402693</v>
      </c>
      <c r="E260" s="4">
        <f>$M$2*(D260-D259)+(1-$M$2)*E259</f>
        <v>8.6639044616937788</v>
      </c>
      <c r="F260" s="4">
        <f>$M$3*C260/(D259-E259)+(1-$M$3)*F248</f>
        <v>1.0509275774738787</v>
      </c>
      <c r="G260" s="5">
        <f t="shared" si="6"/>
        <v>3827.2924590643079</v>
      </c>
      <c r="H260" s="12">
        <f>ABS(C260-G260)/C260</f>
        <v>2.2402947876294283E-2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>$M$4*C261/F249+(1-$M$4)*(D260+E260)</f>
        <v>3676.4876512106985</v>
      </c>
      <c r="E261" s="4">
        <f>$M$2*(D261-D260)+(1-$M$2)*E260</f>
        <v>8.4389732608851045</v>
      </c>
      <c r="F261" s="4">
        <f>$M$3*C261/(D260-E260)+(1-$M$3)*F249</f>
        <v>1.0362023531114204</v>
      </c>
      <c r="G261" s="5">
        <f t="shared" si="6"/>
        <v>3835.0417853258018</v>
      </c>
      <c r="H261" s="12">
        <f>ABS(C261-G261)/C261</f>
        <v>1.6443621872727753E-2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>$M$4*C262/F250+(1-$M$4)*(D261+E261)</f>
        <v>3695.9532041536386</v>
      </c>
      <c r="E262" s="4">
        <f>$M$2*(D262-D261)+(1-$M$2)*E261</f>
        <v>8.590892742554276</v>
      </c>
      <c r="F262" s="4">
        <f>$M$3*C262/(D261-E261)+(1-$M$3)*F250</f>
        <v>1.0750939046018697</v>
      </c>
      <c r="G262" s="5">
        <f t="shared" si="6"/>
        <v>3949.7509863886798</v>
      </c>
      <c r="H262" s="12">
        <f>ABS(C262-G262)/C262</f>
        <v>1.0831208016859542E-2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>$M$4*C263/F251+(1-$M$4)*(D262+E262)</f>
        <v>3756.7769095024505</v>
      </c>
      <c r="E263" s="4">
        <f>$M$2*(D263-D262)+(1-$M$2)*E262</f>
        <v>9.3105340135623198</v>
      </c>
      <c r="F263" s="4">
        <f>$M$3*C263/(D262-E262)+(1-$M$3)*F251</f>
        <v>1.0519851375964535</v>
      </c>
      <c r="G263" s="5">
        <f t="shared" si="6"/>
        <v>3855.0982478449769</v>
      </c>
      <c r="H263" s="12">
        <f>ABS(C263-G263)/C263</f>
        <v>4.906308637272401E-2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>$M$4*C264/F252+(1-$M$4)*(D263+E263)</f>
        <v>3726.1545155644662</v>
      </c>
      <c r="E264" s="4">
        <f>$M$2*(D264-D263)+(1-$M$2)*E263</f>
        <v>8.7603552735669794</v>
      </c>
      <c r="F264" s="4">
        <f>$M$3*C264/(D263-E263)+(1-$M$3)*F252</f>
        <v>0.98438854489532124</v>
      </c>
      <c r="G264" s="5">
        <f t="shared" si="6"/>
        <v>3731.7948207462518</v>
      </c>
      <c r="H264" s="12">
        <f>ABS(C264-G264)/C264</f>
        <v>4.0366551643783617E-2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>$M$4*C265/F253+(1-$M$4)*(D264+E264)</f>
        <v>3719.197416674087</v>
      </c>
      <c r="E265" s="4">
        <f>$M$2*(D265-D264)+(1-$M$2)*E264</f>
        <v>8.54380693685731</v>
      </c>
      <c r="F265" s="4">
        <f>$M$3*C265/(D264-E264)+(1-$M$3)*F253</f>
        <v>1.014368634418287</v>
      </c>
      <c r="G265" s="5">
        <f t="shared" si="6"/>
        <v>3796.4621912161101</v>
      </c>
      <c r="H265" s="12">
        <f>ABS(C265-G265)/C265</f>
        <v>1.5639965547380983E-2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>$M$4*C266/F254+(1-$M$4)*(D265+E265)</f>
        <v>3751.1443212043541</v>
      </c>
      <c r="E266" s="4">
        <f>$M$2*(D266-D265)+(1-$M$2)*E265</f>
        <v>8.8662447696541804</v>
      </c>
      <c r="F266" s="4">
        <f>$M$3*C266/(D265-E265)+(1-$M$3)*F254</f>
        <v>1.0555964916830216</v>
      </c>
      <c r="G266" s="5">
        <f t="shared" si="6"/>
        <v>3914.0809103949009</v>
      </c>
      <c r="H266" s="12">
        <f>ABS(C266-G266)/C266</f>
        <v>2.2457315086188583E-2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>$M$4*C267/F255+(1-$M$4)*(D266+E266)</f>
        <v>3729.6458808933239</v>
      </c>
      <c r="E267" s="4">
        <f>$M$2*(D267-D266)+(1-$M$2)*E266</f>
        <v>8.4478931727385529</v>
      </c>
      <c r="F267" s="4">
        <f>$M$3*C267/(D266-E266)+(1-$M$3)*F255</f>
        <v>1.4026799207472536</v>
      </c>
      <c r="G267" s="5">
        <f t="shared" si="6"/>
        <v>5299.6094991905302</v>
      </c>
      <c r="H267" s="12">
        <f>ABS(C267-G267)/C267</f>
        <v>3.0451001203680769E-2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>$M$4*C268/F256+(1-$M$4)*(D267+E267)</f>
        <v>3766.3469860361943</v>
      </c>
      <c r="E268" s="4">
        <f>$M$2*(D268-D267)+(1-$M$2)*E267</f>
        <v>8.8371537994927305</v>
      </c>
      <c r="F268" s="4">
        <f>$M$3*C268/(D267-E267)+(1-$M$3)*F256</f>
        <v>0.87252228840291424</v>
      </c>
      <c r="G268" s="5">
        <f t="shared" si="6"/>
        <v>3241.3524535166785</v>
      </c>
      <c r="H268" s="12">
        <f>ABS(C268-G268)/C268</f>
        <v>2.691310311717849E-2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>$M$4*C269/F257+(1-$M$4)*(D268+E268)</f>
        <v>3750.2107338368642</v>
      </c>
      <c r="E269" s="4">
        <f>$M$2*(D269-D268)+(1-$M$2)*E268</f>
        <v>8.493080931545359</v>
      </c>
      <c r="F269" s="4">
        <f>$M$3*C269/(D268-E268)+(1-$M$3)*F257</f>
        <v>0.88106503041035378</v>
      </c>
      <c r="G269" s="5">
        <f t="shared" si="6"/>
        <v>3338.821585399774</v>
      </c>
      <c r="H269" s="12">
        <f>ABS(C269-G269)/C269</f>
        <v>2.4807116451741558E-2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>$M$4*C270/F258+(1-$M$4)*(D269+E269)</f>
        <v>3743.0607215912064</v>
      </c>
      <c r="E270" s="4">
        <f>$M$2*(D270-D269)+(1-$M$2)*E269</f>
        <v>8.2775571085913757</v>
      </c>
      <c r="F270" s="4">
        <f>$M$3*C270/(D269-E269)+(1-$M$3)*F258</f>
        <v>0.96895198958919559</v>
      </c>
      <c r="G270" s="5">
        <f t="shared" si="6"/>
        <v>3649.5804402807503</v>
      </c>
      <c r="H270" s="12">
        <f>ABS(C270-G270)/C270</f>
        <v>1.5464785832150885E-2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>$M$4*C271/F259+(1-$M$4)*(D270+E270)</f>
        <v>3759.3482077536</v>
      </c>
      <c r="E271" s="4">
        <f>$M$2*(D271-D270)+(1-$M$2)*E270</f>
        <v>8.387914472810202</v>
      </c>
      <c r="F271" s="4">
        <f>$M$3*C271/(D270-E270)+(1-$M$3)*F259</f>
        <v>0.96534447118081168</v>
      </c>
      <c r="G271" s="5">
        <f t="shared" si="6"/>
        <v>3612.7721675970915</v>
      </c>
      <c r="H271" s="12">
        <f>ABS(C271-G271)/C271</f>
        <v>7.7527691301588746E-3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>$M$4*C272/F260+(1-$M$4)*(D271+E271)</f>
        <v>3802.4202348357721</v>
      </c>
      <c r="E272" s="4">
        <f>$M$2*(D272-D271)+(1-$M$2)*E271</f>
        <v>8.8657772880895962</v>
      </c>
      <c r="F272" s="4">
        <f>$M$3*C272/(D271-E271)+(1-$M$3)*F260</f>
        <v>1.0586964421674947</v>
      </c>
      <c r="G272" s="5">
        <f t="shared" si="6"/>
        <v>3959.6177954922268</v>
      </c>
      <c r="H272" s="12">
        <f>ABS(C272-G272)/C272</f>
        <v>3.2587882850665321E-2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>$M$4*C273/F261+(1-$M$4)*(D272+E272)</f>
        <v>3814.6450109075513</v>
      </c>
      <c r="E273" s="4">
        <f>$M$2*(D273-D272)+(1-$M$2)*E272</f>
        <v>8.912056131471644</v>
      </c>
      <c r="F273" s="4">
        <f>$M$3*C273/(D272-E272)+(1-$M$3)*F261</f>
        <v>1.0377848409025991</v>
      </c>
      <c r="G273" s="5">
        <f t="shared" si="6"/>
        <v>3949.263534143387</v>
      </c>
      <c r="H273" s="12">
        <f>ABS(C273-G273)/C273</f>
        <v>3.2146556932390194E-3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>$M$4*C274/F262+(1-$M$4)*(D273+E273)</f>
        <v>3836.3471899222495</v>
      </c>
      <c r="E274" s="4">
        <f>$M$2*(D274-D273)+(1-$M$2)*E273</f>
        <v>9.0882729543607024</v>
      </c>
      <c r="F274" s="4">
        <f>$M$3*C274/(D273-E273)+(1-$M$3)*F262</f>
        <v>1.0786168593549714</v>
      </c>
      <c r="G274" s="5">
        <f t="shared" ref="G274:G337" si="7">(D273+1*E273)*F262</f>
        <v>4110.6828966710564</v>
      </c>
      <c r="H274" s="12">
        <f>ABS(C274-G274)/C274</f>
        <v>1.2092550667854755E-2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>$M$4*C275/F263+(1-$M$4)*(D274+E274)</f>
        <v>3868.4667883191587</v>
      </c>
      <c r="E275" s="4">
        <f>$M$2*(D275-D274)+(1-$M$2)*E274</f>
        <v>9.4055886700472406</v>
      </c>
      <c r="F275" s="4">
        <f>$M$3*C275/(D274-E274)+(1-$M$3)*F263</f>
        <v>1.0574193900801665</v>
      </c>
      <c r="G275" s="5">
        <f t="shared" si="7"/>
        <v>4045.3409545325326</v>
      </c>
      <c r="H275" s="12">
        <f>ABS(C275-G275)/C275</f>
        <v>2.1446309982454625E-2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>$M$4*C276/F264+(1-$M$4)*(D275+E275)</f>
        <v>3854.4604458547778</v>
      </c>
      <c r="E276" s="4">
        <f>$M$2*(D276-D275)+(1-$M$2)*E275</f>
        <v>9.083029132514044</v>
      </c>
      <c r="F276" s="4">
        <f>$M$3*C276/(D275-E275)+(1-$M$3)*F264</f>
        <v>0.98109749177868988</v>
      </c>
      <c r="G276" s="5">
        <f t="shared" si="7"/>
        <v>3817.333146474165</v>
      </c>
      <c r="H276" s="12">
        <f>ABS(C276-G276)/C276</f>
        <v>2.2591252738860167E-2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>$M$4*C277/F265+(1-$M$4)*(D276+E276)</f>
        <v>3885.0806324651949</v>
      </c>
      <c r="E277" s="4">
        <f>$M$2*(D277-D276)+(1-$M$2)*E276</f>
        <v>9.3797588433594772</v>
      </c>
      <c r="F277" s="4">
        <f>$M$3*C277/(D276-E276)+(1-$M$3)*F265</f>
        <v>1.0193050316523573</v>
      </c>
      <c r="G277" s="5">
        <f t="shared" si="7"/>
        <v>3919.0573187385426</v>
      </c>
      <c r="H277" s="12">
        <f>ABS(C277-G277)/C277</f>
        <v>1.999066798235995E-2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>$M$4*C278/F266+(1-$M$4)*(D277+E277)</f>
        <v>3867.2829325650609</v>
      </c>
      <c r="E278" s="4">
        <f>$M$2*(D278-D277)+(1-$M$2)*E277</f>
        <v>9.0053194827918421</v>
      </c>
      <c r="F278" s="4">
        <f>$M$3*C278/(D277-E277)+(1-$M$3)*F266</f>
        <v>1.0513556145027934</v>
      </c>
      <c r="G278" s="5">
        <f t="shared" si="7"/>
        <v>4110.9787260637977</v>
      </c>
      <c r="H278" s="12">
        <f>ABS(C278-G278)/C278</f>
        <v>2.6205373455765776E-2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>$M$4*C279/F267+(1-$M$4)*(D278+E278)</f>
        <v>3876.2509042598017</v>
      </c>
      <c r="E279" s="4">
        <f>$M$2*(D279-D278)+(1-$M$2)*E278</f>
        <v>9.0048049209997174</v>
      </c>
      <c r="F279" s="4">
        <f>$M$3*C279/(D278-E278)+(1-$M$3)*F267</f>
        <v>1.4039338518294489</v>
      </c>
      <c r="G279" s="5">
        <f t="shared" si="7"/>
        <v>5437.1916981759923</v>
      </c>
      <c r="H279" s="12">
        <f>ABS(C279-G279)/C279</f>
        <v>3.5258079086318678E-5</v>
      </c>
    </row>
    <row r="280" spans="1:8" x14ac:dyDescent="0.15">
      <c r="A280">
        <v>277</v>
      </c>
      <c r="B280" s="1">
        <v>42005</v>
      </c>
      <c r="C280" s="4">
        <v>3481</v>
      </c>
      <c r="D280" s="4">
        <f>$M$4*C280/F268+(1-$M$4)*(D279+E279)</f>
        <v>3913.7660881742695</v>
      </c>
      <c r="E280" s="4">
        <f>$M$2*(D280-D279)+(1-$M$2)*E279</f>
        <v>9.3976086846117575</v>
      </c>
      <c r="F280" s="4">
        <f>$M$3*C280/(D279-E279)+(1-$M$3)*F268</f>
        <v>0.87784851068487524</v>
      </c>
      <c r="G280" s="5">
        <f t="shared" si="7"/>
        <v>3389.9722024049202</v>
      </c>
      <c r="H280" s="12">
        <f>ABS(C280-G280)/C280</f>
        <v>2.6149898763309351E-2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>$M$4*C281/F269+(1-$M$4)*(D280+E280)</f>
        <v>3903.1384999180509</v>
      </c>
      <c r="E281" s="4">
        <f>$M$2*(D281-D280)+(1-$M$2)*E280</f>
        <v>9.121710117032821</v>
      </c>
      <c r="F281" s="4">
        <f>$M$3*C281/(D280-E280)+(1-$M$3)*F269</f>
        <v>0.87869255995119977</v>
      </c>
      <c r="G281" s="5">
        <f t="shared" si="7"/>
        <v>3456.5623418777664</v>
      </c>
      <c r="H281" s="12">
        <f>ABS(C281-G281)/C281</f>
        <v>1.9033709280001875E-2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>$M$4*C282/F270+(1-$M$4)*(D281+E281)</f>
        <v>3902.1655195685425</v>
      </c>
      <c r="E282" s="4">
        <f>$M$2*(D282-D281)+(1-$M$2)*E281</f>
        <v>8.9826298049589468</v>
      </c>
      <c r="F282" s="4">
        <f>$M$3*C282/(D281-E281)+(1-$M$3)*F270</f>
        <v>0.96805428065090315</v>
      </c>
      <c r="G282" s="5">
        <f t="shared" si="7"/>
        <v>3790.7923143041385</v>
      </c>
      <c r="H282" s="12">
        <f>ABS(C282-G282)/C282</f>
        <v>9.5319079371873425E-3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>$M$4*C283/F271+(1-$M$4)*(D282+E282)</f>
        <v>3907.0135643435078</v>
      </c>
      <c r="E283" s="4">
        <f>$M$2*(D283-D282)+(1-$M$2)*E282</f>
        <v>8.9256652671978873</v>
      </c>
      <c r="F283" s="4">
        <f>$M$3*C283/(D282-E282)+(1-$M$3)*F271</f>
        <v>0.96548015386110686</v>
      </c>
      <c r="G283" s="5">
        <f t="shared" si="7"/>
        <v>3775.6052419667731</v>
      </c>
      <c r="H283" s="12">
        <f>ABS(C283-G283)/C283</f>
        <v>3.8833400602959491E-3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>$M$4*C284/F272+(1-$M$4)*(D283+E283)</f>
        <v>3933.5458564109886</v>
      </c>
      <c r="E284" s="4">
        <f>$M$2*(D284-D283)+(1-$M$2)*E283</f>
        <v>9.1682418135583621</v>
      </c>
      <c r="F284" s="4">
        <f>$M$3*C284/(D283-E283)+(1-$M$3)*F272</f>
        <v>1.0630086026678893</v>
      </c>
      <c r="G284" s="5">
        <f t="shared" si="7"/>
        <v>4145.7909301329746</v>
      </c>
      <c r="H284" s="12">
        <f>ABS(C284-G284)/C284</f>
        <v>1.6186300395592167E-2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>$M$4*C285/F273+(1-$M$4)*(D284+E284)</f>
        <v>3944.1126570818451</v>
      </c>
      <c r="E285" s="4">
        <f>$M$2*(D285-D284)+(1-$M$2)*E284</f>
        <v>9.1875105571589142</v>
      </c>
      <c r="F285" s="4">
        <f>$M$3*C285/(D284-E284)+(1-$M$3)*F273</f>
        <v>1.0389817038031599</v>
      </c>
      <c r="G285" s="5">
        <f t="shared" si="7"/>
        <v>4091.688923150396</v>
      </c>
      <c r="H285" s="12">
        <f>ABS(C285-G285)/C285</f>
        <v>1.2963331339038268E-3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>$M$4*C286/F274+(1-$M$4)*(D285+E285)</f>
        <v>3987.9861300492739</v>
      </c>
      <c r="E286" s="4">
        <f>$M$2*(D286-D285)+(1-$M$2)*E285</f>
        <v>9.6653988582011863</v>
      </c>
      <c r="F286" s="4">
        <f>$M$3*C286/(D285-E285)+(1-$M$3)*F274</f>
        <v>1.0863025839091538</v>
      </c>
      <c r="G286" s="5">
        <f t="shared" si="7"/>
        <v>4264.0962109062648</v>
      </c>
      <c r="H286" s="12">
        <f>ABS(C286-G286)/C286</f>
        <v>3.1107427651382687E-2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>$M$4*C287/F275+(1-$M$4)*(D286+E286)</f>
        <v>3973.3080541889467</v>
      </c>
      <c r="E287" s="4">
        <f>$M$2*(D287-D286)+(1-$M$2)*E286</f>
        <v>9.330004913033946</v>
      </c>
      <c r="F287" s="4">
        <f>$M$3*C287/(D286-E286)+(1-$M$3)*F275</f>
        <v>1.0538419679744055</v>
      </c>
      <c r="G287" s="5">
        <f t="shared" si="7"/>
        <v>4227.1942414503874</v>
      </c>
      <c r="H287" s="12">
        <f>ABS(C287-G287)/C287</f>
        <v>2.2790767348266967E-2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>$M$4*C288/F276+(1-$M$4)*(D287+E287)</f>
        <v>3994.5162174642519</v>
      </c>
      <c r="E288" s="4">
        <f>$M$2*(D288-D287)+(1-$M$2)*E287</f>
        <v>9.4936570802166038</v>
      </c>
      <c r="F288" s="4">
        <f>$M$3*C288/(D287-E287)+(1-$M$3)*F276</f>
        <v>0.98406462884268153</v>
      </c>
      <c r="G288" s="5">
        <f t="shared" si="7"/>
        <v>3907.3562104473031</v>
      </c>
      <c r="H288" s="12">
        <f>ABS(C288-G288)/C288</f>
        <v>1.0795896089290366E-2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>$M$4*C289/F277+(1-$M$4)*(D288+E288)</f>
        <v>4019.7455205680189</v>
      </c>
      <c r="E289" s="4">
        <f>$M$2*(D289-D288)+(1-$M$2)*E288</f>
        <v>9.7104560565589946</v>
      </c>
      <c r="F289" s="4">
        <f>$M$3*C289/(D288-E288)+(1-$M$3)*F277</f>
        <v>1.0230843183710912</v>
      </c>
      <c r="G289" s="5">
        <f t="shared" si="7"/>
        <v>4081.3074119089006</v>
      </c>
      <c r="H289" s="12">
        <f>ABS(C289-G289)/C289</f>
        <v>1.4176953645193098E-2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>$M$4*C290/F278+(1-$M$4)*(D289+E289)</f>
        <v>4002.0616865816964</v>
      </c>
      <c r="E290" s="4">
        <f>$M$2*(D290-D289)+(1-$M$2)*E289</f>
        <v>9.3330292874238321</v>
      </c>
      <c r="F290" s="4">
        <f>$M$3*C290/(D289-E289)+(1-$M$3)*F278</f>
        <v>1.0472665908698406</v>
      </c>
      <c r="G290" s="5">
        <f t="shared" si="7"/>
        <v>4236.3911644160862</v>
      </c>
      <c r="H290" s="12">
        <f>ABS(C290-G290)/C290</f>
        <v>2.5512264443497027E-2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>$M$4*C291/F279+(1-$M$4)*(D290+E290)</f>
        <v>4010.6681121893798</v>
      </c>
      <c r="E291" s="4">
        <f>$M$2*(D291-D290)+(1-$M$2)*E290</f>
        <v>9.3230184538210317</v>
      </c>
      <c r="F291" s="4">
        <f>$M$3*C291/(D290-E290)+(1-$M$3)*F279</f>
        <v>1.4050199777935997</v>
      </c>
      <c r="G291" s="5">
        <f t="shared" si="7"/>
        <v>5631.7328346584318</v>
      </c>
      <c r="H291" s="12">
        <f>ABS(C291-G291)/C291</f>
        <v>6.6326131102199435E-4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>$M$4*C292/F280+(1-$M$4)*(D291+E291)</f>
        <v>4006.9340000053171</v>
      </c>
      <c r="E292" s="4">
        <f>$M$2*(D292-D291)+(1-$M$2)*E291</f>
        <v>9.1431229127021343</v>
      </c>
      <c r="F292" s="4">
        <f>$M$3*C292/(D291-E291)+(1-$M$3)*F280</f>
        <v>0.87661513828883253</v>
      </c>
      <c r="G292" s="5">
        <f t="shared" si="7"/>
        <v>3528.9432270015418</v>
      </c>
      <c r="H292" s="12">
        <f>ABS(C292-G292)/C292</f>
        <v>1.2028456266573501E-2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>$M$4*C293/F281+(1-$M$4)*(D292+E292)</f>
        <v>4051.2527883694706</v>
      </c>
      <c r="E293" s="4">
        <f>$M$2*(D293-D292)+(1-$M$2)*E292</f>
        <v>9.6277581320394052</v>
      </c>
      <c r="F293" s="4">
        <f>$M$3*C293/(D292-E292)+(1-$M$3)*F281</f>
        <v>0.88492749693940598</v>
      </c>
      <c r="G293" s="5">
        <f t="shared" si="7"/>
        <v>3528.8970880982833</v>
      </c>
      <c r="H293" s="12">
        <f>ABS(C293-G293)/C293</f>
        <v>3.1055165266808526E-2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>$M$4*C294/F282+(1-$M$4)*(D293+E293)</f>
        <v>4054.6268855977814</v>
      </c>
      <c r="E294" s="4">
        <f>$M$2*(D294-D293)+(1-$M$2)*E293</f>
        <v>9.5415978765092753</v>
      </c>
      <c r="F294" s="4">
        <f>$M$3*C294/(D293-E293)+(1-$M$3)*F282</f>
        <v>0.96788657920631194</v>
      </c>
      <c r="G294" s="5">
        <f t="shared" si="7"/>
        <v>3931.1527962527662</v>
      </c>
      <c r="H294" s="12">
        <f>ABS(C294-G294)/C294</f>
        <v>5.6671261838746904E-3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>$M$4*C295/F283+(1-$M$4)*(D294+E294)</f>
        <v>4076.3752653543916</v>
      </c>
      <c r="E295" s="4">
        <f>$M$2*(D295-D294)+(1-$M$2)*E294</f>
        <v>9.7097776774580247</v>
      </c>
      <c r="F295" s="4">
        <f>$M$3*C295/(D294-E294)+(1-$M$3)*F283</f>
        <v>0.96841638941125796</v>
      </c>
      <c r="G295" s="5">
        <f t="shared" si="7"/>
        <v>3923.8740127422193</v>
      </c>
      <c r="H295" s="12">
        <f>ABS(C295-G295)/C295</f>
        <v>1.0871184083131008E-2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>$M$4*C296/F284+(1-$M$4)*(D295+E295)</f>
        <v>4060.2372820109076</v>
      </c>
      <c r="E296" s="4">
        <f>$M$2*(D296-D295)+(1-$M$2)*E295</f>
        <v>9.3536583213352351</v>
      </c>
      <c r="F296" s="4">
        <f>$M$3*C296/(D295-E295)+(1-$M$3)*F284</f>
        <v>1.0592172171585832</v>
      </c>
      <c r="G296" s="5">
        <f t="shared" si="7"/>
        <v>4343.5435519754492</v>
      </c>
      <c r="H296" s="12">
        <f>ABS(C296-G296)/C296</f>
        <v>2.3696335605809377E-2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>$M$4*C297/F285+(1-$M$4)*(D296+E296)</f>
        <v>4091.0983829843826</v>
      </c>
      <c r="E297" s="4">
        <f>$M$2*(D297-D296)+(1-$M$2)*E296</f>
        <v>9.6499786340664748</v>
      </c>
      <c r="F297" s="4">
        <f>$M$3*C297/(D296-E296)+(1-$M$3)*F285</f>
        <v>1.0438027809522223</v>
      </c>
      <c r="G297" s="5">
        <f t="shared" si="7"/>
        <v>4228.2305289682972</v>
      </c>
      <c r="H297" s="12">
        <f>ABS(C297-G297)/C297</f>
        <v>1.8972035042158417E-2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>$M$4*C298/F286+(1-$M$4)*(D297+E297)</f>
        <v>4131.2751966386732</v>
      </c>
      <c r="E298" s="4">
        <f>$M$2*(D298-D297)+(1-$M$2)*E297</f>
        <v>10.070564263245766</v>
      </c>
      <c r="F298" s="4">
        <f>$M$3*C298/(D297-E297)+(1-$M$3)*F286</f>
        <v>1.0930310307644122</v>
      </c>
      <c r="G298" s="5">
        <f t="shared" si="7"/>
        <v>4454.6535411873501</v>
      </c>
      <c r="H298" s="12">
        <f>ABS(C298-G298)/C298</f>
        <v>2.6518019845421736E-2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>$M$4*C299/F287+(1-$M$4)*(D298+E298)</f>
        <v>4127.5179814514922</v>
      </c>
      <c r="E299" s="4">
        <f>$M$2*(D299-D298)+(1-$M$2)*E298</f>
        <v>9.8800510535908099</v>
      </c>
      <c r="F299" s="4">
        <f>$M$3*C299/(D298-E298)+(1-$M$3)*F287</f>
        <v>1.0523390105992214</v>
      </c>
      <c r="G299" s="5">
        <f t="shared" si="7"/>
        <v>4364.3239667313401</v>
      </c>
      <c r="H299" s="12">
        <f>ABS(C299-G299)/C299</f>
        <v>1.2369280151087934E-2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>$M$4*C300/F288+(1-$M$4)*(D299+E299)</f>
        <v>4190.8651667944796</v>
      </c>
      <c r="E300" s="4">
        <f>$M$2*(D300-D299)+(1-$M$2)*E299</f>
        <v>10.616698278913104</v>
      </c>
      <c r="F300" s="4">
        <f>$M$3*C300/(D299-E299)+(1-$M$3)*F288</f>
        <v>0.99399877200568632</v>
      </c>
      <c r="G300" s="5">
        <f t="shared" si="7"/>
        <v>4071.4670592315556</v>
      </c>
      <c r="H300" s="12">
        <f>ABS(C300-G300)/C300</f>
        <v>4.5153128698040432E-2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>$M$4*C301/F289+(1-$M$4)*(D300+E300)</f>
        <v>4192.8086691784047</v>
      </c>
      <c r="E301" s="4">
        <f>$M$2*(D301-D300)+(1-$M$2)*E300</f>
        <v>10.497202708865567</v>
      </c>
      <c r="F301" s="4">
        <f>$M$3*C301/(D300-E300)+(1-$M$3)*F289</f>
        <v>1.0225882304332925</v>
      </c>
      <c r="G301" s="5">
        <f t="shared" si="7"/>
        <v>4298.4702100771119</v>
      </c>
      <c r="H301" s="12">
        <f>ABS(C301-G301)/C301</f>
        <v>7.6113947672554888E-3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>$M$4*C302/F290+(1-$M$4)*(D301+E301)</f>
        <v>4226.7956280269418</v>
      </c>
      <c r="E302" s="4">
        <f>$M$2*(D302-D301)+(1-$M$2)*E301</f>
        <v>10.820834485914407</v>
      </c>
      <c r="F302" s="4">
        <f>$M$3*C302/(D301-E301)+(1-$M$3)*F290</f>
        <v>1.052434420841458</v>
      </c>
      <c r="G302" s="5">
        <f t="shared" si="7"/>
        <v>4401.9818108345644</v>
      </c>
      <c r="H302" s="12">
        <f>ABS(C302-G302)/C302</f>
        <v>2.0039668113409532E-2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>$M$4*C303/F291+(1-$M$4)*(D302+E302)</f>
        <v>4211.1767459660787</v>
      </c>
      <c r="E303" s="4">
        <f>$M$2*(D303-D302)+(1-$M$2)*E302</f>
        <v>10.456559420655221</v>
      </c>
      <c r="F303" s="4">
        <f>$M$3*C303/(D302-E302)+(1-$M$3)*F291</f>
        <v>1.4001898291712715</v>
      </c>
      <c r="G303" s="5">
        <f t="shared" si="7"/>
        <v>5953.9357880576054</v>
      </c>
      <c r="H303" s="12">
        <f>ABS(C303-G303)/C303</f>
        <v>2.3364693719079642E-2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>$M$4*C304/F292+(1-$M$4)*(D303+E303)</f>
        <v>4183.9910830349345</v>
      </c>
      <c r="E304" s="4">
        <f>$M$2*(D304-D303)+(1-$M$2)*E303</f>
        <v>9.9379410391214087</v>
      </c>
      <c r="F304" s="4">
        <f>$M$3*C304/(D303-E303)+(1-$M$3)*F292</f>
        <v>0.8719104930773306</v>
      </c>
      <c r="G304" s="5">
        <f t="shared" si="7"/>
        <v>3700.7476638063326</v>
      </c>
      <c r="H304" s="12">
        <f>ABS(C304-G304)/C304</f>
        <v>3.3728397711266102E-2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>$M$4*C305/F293+(1-$M$4)*(D304+E304)</f>
        <v>4162.3301548112831</v>
      </c>
      <c r="E305" s="4">
        <f>$M$2*(D305-D304)+(1-$M$2)*E304</f>
        <v>9.5025853823219801</v>
      </c>
      <c r="F305" s="4">
        <f>$M$3*C305/(D304-E304)+(1-$M$3)*F293</f>
        <v>0.88101017526692682</v>
      </c>
      <c r="G305" s="5">
        <f t="shared" si="7"/>
        <v>3711.32311361538</v>
      </c>
      <c r="H305" s="12">
        <f>ABS(C305-G305)/C305</f>
        <v>2.8352206598886105E-2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>$M$4*C306/F294+(1-$M$4)*(D305+E305)</f>
        <v>4182.8834870606952</v>
      </c>
      <c r="E306" s="4">
        <f>$M$2*(D306-D305)+(1-$M$2)*E305</f>
        <v>9.654837829092731</v>
      </c>
      <c r="F306" s="4">
        <f>$M$3*C306/(D305-E305)+(1-$M$3)*F294</f>
        <v>0.97056000168655954</v>
      </c>
      <c r="G306" s="5">
        <f t="shared" si="7"/>
        <v>4037.8609199268831</v>
      </c>
      <c r="H306" s="12">
        <f>ABS(C306-G306)/C306</f>
        <v>9.5999705845270858E-3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>$M$4*C307/F295+(1-$M$4)*(D306+E306)</f>
        <v>4197.8652956000205</v>
      </c>
      <c r="E307" s="4">
        <f>$M$2*(D307-D306)+(1-$M$2)*E306</f>
        <v>9.7282305449212334</v>
      </c>
      <c r="F307" s="4">
        <f>$M$3*C307/(D306-E306)+(1-$M$3)*F295</f>
        <v>0.9701539387331567</v>
      </c>
      <c r="G307" s="5">
        <f t="shared" si="7"/>
        <v>4060.1228270580918</v>
      </c>
      <c r="H307" s="12">
        <f>ABS(C307-G307)/C307</f>
        <v>4.6278923613405631E-3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>$M$4*C308/F296+(1-$M$4)*(D307+E307)</f>
        <v>4207.656605783528</v>
      </c>
      <c r="E308" s="4">
        <f>$M$2*(D308-D307)+(1-$M$2)*E307</f>
        <v>9.7290996291045637</v>
      </c>
      <c r="F308" s="4">
        <f>$M$3*C308/(D307-E307)+(1-$M$3)*F296</f>
        <v>1.0601780270451053</v>
      </c>
      <c r="G308" s="5">
        <f t="shared" si="7"/>
        <v>4456.7555056977162</v>
      </c>
      <c r="H308" s="12">
        <f>ABS(C308-G308)/C308</f>
        <v>5.485624911011517E-5</v>
      </c>
    </row>
    <row r="309" spans="1:8" x14ac:dyDescent="0.15">
      <c r="A309">
        <v>306</v>
      </c>
      <c r="B309" s="1">
        <v>42887</v>
      </c>
      <c r="C309" s="4">
        <v>4482</v>
      </c>
      <c r="D309" s="4">
        <f>$M$4*C309/F297+(1-$M$4)*(D308+E308)</f>
        <v>4238.2994077179392</v>
      </c>
      <c r="E309" s="4">
        <f>$M$2*(D309-D308)+(1-$M$2)*E308</f>
        <v>10.017239642201842</v>
      </c>
      <c r="F309" s="4">
        <f>$M$3*C309/(D308-E308)+(1-$M$3)*F297</f>
        <v>1.048408355441296</v>
      </c>
      <c r="G309" s="5">
        <f t="shared" si="7"/>
        <v>4402.1189276578561</v>
      </c>
      <c r="H309" s="12">
        <f>ABS(C309-G309)/C309</f>
        <v>1.7822639969242271E-2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>$M$4*C310/F298+(1-$M$4)*(D309+E309)</f>
        <v>4236.9303015768292</v>
      </c>
      <c r="E310" s="4">
        <f>$M$2*(D310-D309)+(1-$M$2)*E309</f>
        <v>9.8603634576201618</v>
      </c>
      <c r="F310" s="4">
        <f>$M$3*C310/(D309-E309)+(1-$M$3)*F298</f>
        <v>1.0919519911200795</v>
      </c>
      <c r="G310" s="5">
        <f t="shared" si="7"/>
        <v>4643.5419240776673</v>
      </c>
      <c r="H310" s="12">
        <f>ABS(C310-G310)/C310</f>
        <v>9.9047246797884549E-3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>$M$4*C311/F299+(1-$M$4)*(D310+E310)</f>
        <v>4242.0998166325389</v>
      </c>
      <c r="E311" s="4">
        <f>$M$2*(D311-D310)+(1-$M$2)*E310</f>
        <v>9.7957349618984431</v>
      </c>
      <c r="F311" s="4">
        <f>$M$3*C311/(D310-E310)+(1-$M$3)*F299</f>
        <v>1.0524617839197126</v>
      </c>
      <c r="G311" s="5">
        <f t="shared" si="7"/>
        <v>4469.0634866643622</v>
      </c>
      <c r="H311" s="12">
        <f>ABS(C311-G311)/C311</f>
        <v>4.0582985091804635E-3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>$M$4*C312/F300+(1-$M$4)*(D311+E311)</f>
        <v>4284.2329191845147</v>
      </c>
      <c r="E312" s="4">
        <f>$M$2*(D312-D311)+(1-$M$2)*E311</f>
        <v>10.241265331649</v>
      </c>
      <c r="F312" s="4">
        <f>$M$3*C312/(D311-E311)+(1-$M$3)*F300</f>
        <v>1.0002495204058748</v>
      </c>
      <c r="G312" s="5">
        <f t="shared" si="7"/>
        <v>4226.3789569813107</v>
      </c>
      <c r="H312" s="12">
        <f>ABS(C312-G312)/C312</f>
        <v>2.7076667361576729E-2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>$M$4*C313/F301+(1-$M$4)*(D312+E312)</f>
        <v>4280.9841411035595</v>
      </c>
      <c r="E313" s="4">
        <f>$M$2*(D313-D312)+(1-$M$2)*E312</f>
        <v>10.055405304149025</v>
      </c>
      <c r="F313" s="4">
        <f>$M$3*C313/(D312-E312)+(1-$M$3)*F301</f>
        <v>1.0212548022855021</v>
      </c>
      <c r="G313" s="5">
        <f t="shared" si="7"/>
        <v>4391.4787569858408</v>
      </c>
      <c r="H313" s="12">
        <f>ABS(C313-G313)/C313</f>
        <v>1.1628370648661793E-2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>$M$4*C314/F302+(1-$M$4)*(D313+E313)</f>
        <v>4321.9296753543422</v>
      </c>
      <c r="E314" s="4">
        <f>$M$2*(D314-D313)+(1-$M$2)*E313</f>
        <v>10.480996241101453</v>
      </c>
      <c r="F314" s="4">
        <f>$M$3*C314/(D313-E313)+(1-$M$3)*F302</f>
        <v>1.0587656609168459</v>
      </c>
      <c r="G314" s="5">
        <f t="shared" si="7"/>
        <v>4516.037719831389</v>
      </c>
      <c r="H314" s="12">
        <f>ABS(C314-G314)/C314</f>
        <v>2.5666079863777985E-2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>$M$4*C315/F303+(1-$M$4)*(D314+E314)</f>
        <v>4313.4404227738578</v>
      </c>
      <c r="E315" s="4">
        <f>$M$2*(D315-D314)+(1-$M$2)*E314</f>
        <v>10.219632295870035</v>
      </c>
      <c r="F315" s="4">
        <f>$M$3*C315/(D314-E314)+(1-$M$3)*F303</f>
        <v>1.3971531965290349</v>
      </c>
      <c r="G315" s="5">
        <f t="shared" si="7"/>
        <v>6066.1973581610182</v>
      </c>
      <c r="H315" s="12">
        <f>ABS(C315-G315)/C315</f>
        <v>1.6283692102700319E-2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>$M$4*C316/F304+(1-$M$4)*(D315+E315)</f>
        <v>4328.7235699299845</v>
      </c>
      <c r="E316" s="4">
        <f>$M$2*(D316-D315)+(1-$M$2)*E315</f>
        <v>10.289395230086729</v>
      </c>
      <c r="F316" s="4">
        <f>$M$3*C316/(D315-E315)+(1-$M$3)*F304</f>
        <v>0.87343410456612658</v>
      </c>
      <c r="G316" s="5">
        <f t="shared" si="7"/>
        <v>3769.8445705146046</v>
      </c>
      <c r="H316" s="12">
        <f>ABS(C316-G316)/C316</f>
        <v>4.2671498904900728E-3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>$M$4*C317/F305+(1-$M$4)*(D316+E316)</f>
        <v>4327.9347442310327</v>
      </c>
      <c r="E317" s="4">
        <f>$M$2*(D317-D316)+(1-$M$2)*E316</f>
        <v>10.136764257483772</v>
      </c>
      <c r="F317" s="4">
        <f>$M$3*C317/(D316-E316)+(1-$M$3)*F305</f>
        <v>0.88022441526252426</v>
      </c>
      <c r="G317" s="5">
        <f t="shared" si="7"/>
        <v>3822.714572921142</v>
      </c>
      <c r="H317" s="12">
        <f>ABS(C317-G317)/C317</f>
        <v>9.4308352049490389E-3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>$M$4*C318/F306+(1-$M$4)*(D317+E317)</f>
        <v>4400.4785799078127</v>
      </c>
      <c r="E318" s="4">
        <f>$M$2*(D318-D317)+(1-$M$2)*E317</f>
        <v>10.996582099088796</v>
      </c>
      <c r="F318" s="4">
        <f>$M$3*C318/(D317-E317)+(1-$M$3)*F306</f>
        <v>0.98134486952821076</v>
      </c>
      <c r="G318" s="5">
        <f t="shared" si="7"/>
        <v>4210.3586905950306</v>
      </c>
      <c r="H318" s="12">
        <f>ABS(C318-G318)/C318</f>
        <v>5.000932071411765E-2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>$M$4*C319/F307+(1-$M$4)*(D318+E318)</f>
        <v>4371.5293086580978</v>
      </c>
      <c r="E319" s="4">
        <f>$M$2*(D319-D318)+(1-$M$2)*E318</f>
        <v>10.446225278518309</v>
      </c>
      <c r="F319" s="4">
        <f>$M$3*C319/(D318-E318)+(1-$M$3)*F307</f>
        <v>0.96485773349096893</v>
      </c>
      <c r="G319" s="5">
        <f t="shared" si="7"/>
        <v>4279.810004044486</v>
      </c>
      <c r="H319" s="12">
        <f>ABS(C319-G319)/C319</f>
        <v>3.4270179807754E-2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>$M$4*C320/F308+(1-$M$4)*(D319+E319)</f>
        <v>4395.4633849841593</v>
      </c>
      <c r="E320" s="4">
        <f>$M$2*(D320-D319)+(1-$M$2)*E319</f>
        <v>10.632055100553556</v>
      </c>
      <c r="F320" s="4">
        <f>$M$3*C320/(D319-E319)+(1-$M$3)*F308</f>
        <v>1.0634734166018331</v>
      </c>
      <c r="G320" s="5">
        <f t="shared" si="7"/>
        <v>4645.6741761288431</v>
      </c>
      <c r="H320" s="12">
        <f>ABS(C320-G320)/C320</f>
        <v>1.1137893544307557E-2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>$M$4*C321/F309+(1-$M$4)*(D320+E320)</f>
        <v>4436.4917566191252</v>
      </c>
      <c r="E321" s="4">
        <f>$M$2*(D321-D320)+(1-$M$2)*E320</f>
        <v>11.050842502060759</v>
      </c>
      <c r="F321" s="4">
        <f>$M$3*C321/(D320-E320)+(1-$M$3)*F309</f>
        <v>1.0545213806025027</v>
      </c>
      <c r="G321" s="5">
        <f t="shared" si="7"/>
        <v>4619.3872742566073</v>
      </c>
      <c r="H321" s="12">
        <f>ABS(C321-G321)/C321</f>
        <v>2.4622619455952857E-2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>$M$4*C322/F310+(1-$M$4)*(D321+E321)</f>
        <v>4422.6403770924444</v>
      </c>
      <c r="E322" s="4">
        <f>$M$2*(D322-D321)+(1-$M$2)*E321</f>
        <v>10.707750376297247</v>
      </c>
      <c r="F322" s="4">
        <f>$M$3*C322/(D321-E321)+(1-$M$3)*F310</f>
        <v>1.0886655658273963</v>
      </c>
      <c r="G322" s="5">
        <f t="shared" si="7"/>
        <v>4856.5029967017526</v>
      </c>
      <c r="H322" s="12">
        <f>ABS(C322-G322)/C322</f>
        <v>2.0917173996584534E-2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>$M$4*C323/F311+(1-$M$4)*(D322+E322)</f>
        <v>4440.3771634221876</v>
      </c>
      <c r="E323" s="4">
        <f>$M$2*(D323-D322)+(1-$M$2)*E322</f>
        <v>10.804593416430473</v>
      </c>
      <c r="F323" s="4">
        <f>$M$3*C323/(D322-E322)+(1-$M$3)*F311</f>
        <v>1.0546316032998564</v>
      </c>
      <c r="G323" s="5">
        <f t="shared" si="7"/>
        <v>4665.9294789728692</v>
      </c>
      <c r="H323" s="12">
        <f>ABS(C323-G323)/C323</f>
        <v>5.7682763748414193E-3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>$M$4*C324/F312+(1-$M$4)*(D323+E323)</f>
        <v>4440.4466620523326</v>
      </c>
      <c r="E324" s="4">
        <f>$M$2*(D324-D323)+(1-$M$2)*E323</f>
        <v>10.65668988853451</v>
      </c>
      <c r="F324" s="4">
        <f>$M$3*C324/(D323-E323)+(1-$M$3)*F312</f>
        <v>0.99947940678879843</v>
      </c>
      <c r="G324" s="5">
        <f t="shared" si="7"/>
        <v>4452.2924175172066</v>
      </c>
      <c r="H324" s="12">
        <f>ABS(C324-G324)/C324</f>
        <v>8.9037882431920595E-3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>$M$4*C325/F313+(1-$M$4)*(D324+E324)</f>
        <v>4453.0539094909109</v>
      </c>
      <c r="E325" s="4">
        <f>$M$2*(D325-D324)+(1-$M$2)*E324</f>
        <v>10.683563833176727</v>
      </c>
      <c r="F325" s="4">
        <f>$M$3*C325/(D324-E324)+(1-$M$3)*F313</f>
        <v>1.0225205172912568</v>
      </c>
      <c r="G325" s="5">
        <f t="shared" si="7"/>
        <v>4545.7106736387068</v>
      </c>
      <c r="H325" s="12">
        <f>ABS(C325-G325)/C325</f>
        <v>1.6009941491968386E-3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>$M$4*C326/F314+(1-$M$4)*(D325+E325)</f>
        <v>4514.8299378651509</v>
      </c>
      <c r="E326" s="4">
        <f>$M$2*(D326-D325)+(1-$M$2)*E325</f>
        <v>11.387493878040122</v>
      </c>
      <c r="F326" s="4">
        <f>$M$3*C326/(D325-E325)+(1-$M$3)*F314</f>
        <v>1.0683468797983424</v>
      </c>
      <c r="G326" s="5">
        <f t="shared" si="7"/>
        <v>4726.0519561032697</v>
      </c>
      <c r="H326" s="12">
        <f>ABS(C326-G326)/C326</f>
        <v>4.0200658792999645E-2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>$M$4*C327/F315+(1-$M$4)*(D326+E326)</f>
        <v>4487.5246641966196</v>
      </c>
      <c r="E327" s="4">
        <f>$M$2*(D327-D326)+(1-$M$2)*E326</f>
        <v>10.854401535762204</v>
      </c>
      <c r="F327" s="4">
        <f>$M$3*C327/(D326-E326)+(1-$M$3)*F315</f>
        <v>1.390040269939754</v>
      </c>
      <c r="G327" s="5">
        <f t="shared" si="7"/>
        <v>6323.819152945438</v>
      </c>
      <c r="H327" s="12">
        <f>ABS(C327-G327)/C327</f>
        <v>3.2291732442937961E-2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>$M$4*C328/F316+(1-$M$4)*(D327+E327)</f>
        <v>4499.3059076282407</v>
      </c>
      <c r="E328" s="4">
        <f>$M$2*(D328-D327)+(1-$M$2)*E327</f>
        <v>10.86717116555387</v>
      </c>
      <c r="F328" s="4">
        <f>$M$3*C328/(D327-E327)+(1-$M$3)*F316</f>
        <v>0.87437912802214623</v>
      </c>
      <c r="G328" s="5">
        <f t="shared" si="7"/>
        <v>3929.0376912769716</v>
      </c>
      <c r="H328" s="12">
        <f>ABS(C328-G328)/C328</f>
        <v>7.5338472101434389E-4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>$M$4*C329/F317+(1-$M$4)*(D328+E328)</f>
        <v>4493.108559921513</v>
      </c>
      <c r="E329" s="4">
        <f>$M$2*(D329-D328)+(1-$M$2)*E328</f>
        <v>10.632063549524053</v>
      </c>
      <c r="F329" s="4">
        <f>$M$3*C329/(D328-E328)+(1-$M$3)*F317</f>
        <v>0.87868385137345051</v>
      </c>
      <c r="G329" s="5">
        <f t="shared" si="7"/>
        <v>3969.9644610140467</v>
      </c>
      <c r="H329" s="12">
        <f>ABS(C329-G329)/C329</f>
        <v>1.4039453643434667E-2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>$M$4*C330/F318+(1-$M$4)*(D329+E329)</f>
        <v>4510.77966576574</v>
      </c>
      <c r="E330" s="4">
        <f>$M$2*(D330-D329)+(1-$M$2)*E329</f>
        <v>10.72904445273187</v>
      </c>
      <c r="F330" s="4">
        <f>$M$3*C330/(D329-E329)+(1-$M$3)*F318</f>
        <v>0.98333138130394837</v>
      </c>
      <c r="G330" s="5">
        <f t="shared" si="7"/>
        <v>4419.7227545290871</v>
      </c>
      <c r="H330" s="12">
        <f>ABS(C330-G330)/C330</f>
        <v>5.6866693972807492E-3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>$M$4*C331/F319+(1-$M$4)*(D330+E330)</f>
        <v>4520.202261587322</v>
      </c>
      <c r="E331" s="4">
        <f>$M$2*(D331-D330)+(1-$M$2)*E330</f>
        <v>10.711044764288619</v>
      </c>
      <c r="F331" s="4">
        <f>$M$3*C331/(D330-E330)+(1-$M$3)*F319</f>
        <v>0.96554775515243763</v>
      </c>
      <c r="G331" s="5">
        <f t="shared" si="7"/>
        <v>4362.612646101069</v>
      </c>
      <c r="H331" s="12">
        <f>ABS(C331-G331)/C331</f>
        <v>1.0584318726638375E-3</v>
      </c>
    </row>
    <row r="332" spans="1:8" x14ac:dyDescent="0.15">
      <c r="A332">
        <v>329</v>
      </c>
      <c r="B332" s="1">
        <v>43586</v>
      </c>
      <c r="C332" s="4">
        <v>4863</v>
      </c>
      <c r="D332" s="4">
        <f>$M$4*C332/F320+(1-$M$4)*(D331+E331)</f>
        <v>4542.3468727956224</v>
      </c>
      <c r="E332" s="4">
        <f>$M$2*(D332-D331)+(1-$M$2)*E331</f>
        <v>10.868571534863824</v>
      </c>
      <c r="F332" s="4">
        <f>$M$3*C332/(D331-E331)+(1-$M$3)*F320</f>
        <v>1.0663522721164362</v>
      </c>
      <c r="G332" s="5">
        <f t="shared" si="7"/>
        <v>4818.5058542324559</v>
      </c>
      <c r="H332" s="12">
        <f>ABS(C332-G332)/C332</f>
        <v>9.1495261705827821E-3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>$M$4*C333/F321+(1-$M$4)*(D332+E332)</f>
        <v>4545.0618193956607</v>
      </c>
      <c r="E333" s="4">
        <f>$M$2*(D333-D332)+(1-$M$2)*E332</f>
        <v>10.756234390478117</v>
      </c>
      <c r="F333" s="4">
        <f>$M$3*C333/(D332-E332)+(1-$M$3)*F321</f>
        <v>1.0541576801971833</v>
      </c>
      <c r="G333" s="5">
        <f t="shared" si="7"/>
        <v>4801.4630365360217</v>
      </c>
      <c r="H333" s="12">
        <f>ABS(C333-G333)/C333</f>
        <v>6.5960244310318064E-3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>$M$4*C334/F322+(1-$M$4)*(D333+E333)</f>
        <v>4564.4124693719004</v>
      </c>
      <c r="E334" s="4">
        <f>$M$2*(D334-D333)+(1-$M$2)*E333</f>
        <v>10.874644559241801</v>
      </c>
      <c r="F334" s="4">
        <f>$M$3*C334/(D333-E333)+(1-$M$3)*F322</f>
        <v>1.0911193342165597</v>
      </c>
      <c r="G334" s="5">
        <f t="shared" si="7"/>
        <v>4959.7622393317542</v>
      </c>
      <c r="H334" s="12">
        <f>ABS(C334-G334)/C334</f>
        <v>6.8557790685313891E-3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>$M$4*C335/F323+(1-$M$4)*(D334+E334)</f>
        <v>4625.753145186568</v>
      </c>
      <c r="E335" s="4">
        <f>$M$2*(D335-D334)+(1-$M$2)*E334</f>
        <v>11.569943875193921</v>
      </c>
      <c r="F335" s="4">
        <f>$M$3*C335/(D334-E334)+(1-$M$3)*F323</f>
        <v>1.0638570449683509</v>
      </c>
      <c r="G335" s="5">
        <f t="shared" si="7"/>
        <v>4825.242384522373</v>
      </c>
      <c r="H335" s="12">
        <f>ABS(C335-G335)/C335</f>
        <v>3.8796337744547223E-2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>$M$4*C336/F324+(1-$M$4)*(D335+E335)</f>
        <v>4588.6790775301479</v>
      </c>
      <c r="E336" s="4">
        <f>$M$2*(D336-D335)+(1-$M$2)*E335</f>
        <v>10.899747564889415</v>
      </c>
      <c r="F336" s="4">
        <f>$M$3*C336/(D335-E335)+(1-$M$3)*F324</f>
        <v>0.99300633357099566</v>
      </c>
      <c r="G336" s="5">
        <f t="shared" si="7"/>
        <v>4634.9089301434478</v>
      </c>
      <c r="H336" s="12">
        <f>ABS(C336-G336)/C336</f>
        <v>3.9916744479122239E-2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>$M$4*C337/F325+(1-$M$4)*(D336+E336)</f>
        <v>4594.1898757350491</v>
      </c>
      <c r="E337" s="4">
        <f>$M$2*(D337-D336)+(1-$M$2)*E336</f>
        <v>10.825500933829092</v>
      </c>
      <c r="F337" s="4">
        <f>$M$3*C337/(D336-E336)+(1-$M$3)*F325</f>
        <v>1.0226101654092843</v>
      </c>
      <c r="G337" s="5">
        <f t="shared" si="7"/>
        <v>4703.1637195580888</v>
      </c>
      <c r="H337" s="12">
        <f>ABS(C337-G337)/C337</f>
        <v>4.3057270036491171E-3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>$M$4*C338/F326+(1-$M$4)*(D337+E337)</f>
        <v>4640.8897459028467</v>
      </c>
      <c r="E338" s="4">
        <f>$M$2*(D338-D337)+(1-$M$2)*E337</f>
        <v>11.319762593961329</v>
      </c>
      <c r="F338" s="4">
        <f>$M$3*C338/(D337-E337)+(1-$M$3)*F326</f>
        <v>1.0752253824871016</v>
      </c>
      <c r="G338" s="5">
        <f t="shared" ref="G338:G371" si="8">(D337+1*E337)*F326</f>
        <v>4919.7538090875842</v>
      </c>
      <c r="H338" s="12">
        <f>ABS(C338-G338)/C338</f>
        <v>2.7716638520240283E-2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>$M$4*C339/F327+(1-$M$4)*(D338+E338)</f>
        <v>4624.3401226067363</v>
      </c>
      <c r="E339" s="4">
        <f>$M$2*(D339-D338)+(1-$M$2)*E338</f>
        <v>10.935790158179801</v>
      </c>
      <c r="F339" s="4">
        <f>$M$3*C339/(D338-E338)+(1-$M$3)*F327</f>
        <v>1.3854432344525964</v>
      </c>
      <c r="G339" s="5">
        <f t="shared" si="8"/>
        <v>6466.7585610071928</v>
      </c>
      <c r="H339" s="12">
        <f>ABS(C339-G339)/C339</f>
        <v>2.2412420712599659E-2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>$M$4*C340/F328+(1-$M$4)*(D339+E339)</f>
        <v>4674.3470121697392</v>
      </c>
      <c r="E340" s="4">
        <f>$M$2*(D340-D339)+(1-$M$2)*E339</f>
        <v>11.474094994400701</v>
      </c>
      <c r="F340" s="4">
        <f>$M$3*C340/(D339-E339)+(1-$M$3)*F328</f>
        <v>0.8804080133542187</v>
      </c>
      <c r="G340" s="5">
        <f t="shared" si="8"/>
        <v>4052.9885107454452</v>
      </c>
      <c r="H340" s="12">
        <f>ABS(C340-G340)/C340</f>
        <v>2.9921371291181144E-2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>$M$4*C341/F329+(1-$M$4)*(D340+E340)</f>
        <v>4742.936234720959</v>
      </c>
      <c r="E341" s="4">
        <f>$M$2*(D341-D340)+(1-$M$2)*E340</f>
        <v>12.261002705050226</v>
      </c>
      <c r="F341" s="4">
        <f>$M$3*C341/(D340-E340)+(1-$M$3)*F329</f>
        <v>0.88711830491369092</v>
      </c>
      <c r="G341" s="5">
        <f t="shared" si="8"/>
        <v>4117.3553372899923</v>
      </c>
      <c r="H341" s="12">
        <f>ABS(C341-G341)/C341</f>
        <v>4.2698131297374479E-2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>$M$4*C342/F330+(1-$M$4)*(D341+E341)</f>
        <v>4907.2326580894669</v>
      </c>
      <c r="E342" s="4">
        <f>$M$2*(D342-D341)+(1-$M$2)*E341</f>
        <v>14.355681469321585</v>
      </c>
      <c r="F342" s="4">
        <f>$M$3*C342/(D341-E341)+(1-$M$3)*F330</f>
        <v>1.0066303255023685</v>
      </c>
      <c r="G342" s="5">
        <f t="shared" si="8"/>
        <v>4675.9346678508373</v>
      </c>
      <c r="H342" s="12">
        <f>ABS(C342-G342)/C342</f>
        <v>0.10474159145111291</v>
      </c>
    </row>
    <row r="343" spans="1:8" x14ac:dyDescent="0.15">
      <c r="A343">
        <v>340</v>
      </c>
      <c r="B343" s="1">
        <v>43922</v>
      </c>
      <c r="C343" s="4">
        <v>4888</v>
      </c>
      <c r="D343" s="4">
        <f>$M$4*C343/F331+(1-$M$4)*(D342+E342)</f>
        <v>4960.0722665338062</v>
      </c>
      <c r="E343" s="4">
        <f>$M$2*(D343-D342)+(1-$M$2)*E342</f>
        <v>14.885896495850035</v>
      </c>
      <c r="F343" s="4">
        <f>$M$3*C343/(D342-E342)+(1-$M$3)*F331</f>
        <v>0.97200362713128918</v>
      </c>
      <c r="G343" s="5">
        <f t="shared" si="8"/>
        <v>4752.0285730454016</v>
      </c>
      <c r="H343" s="12">
        <f>ABS(C343-G343)/C343</f>
        <v>2.7817395039811461E-2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>$M$4*C344/F332+(1-$M$4)*(D343+E343)</f>
        <v>5125.632509176985</v>
      </c>
      <c r="E344" s="4">
        <f>$M$2*(D344-D343)+(1-$M$2)*E343</f>
        <v>16.961822959683214</v>
      </c>
      <c r="F344" s="4">
        <f>$M$3*C344/(D343-E343)+(1-$M$3)*F332</f>
        <v>1.090533523626813</v>
      </c>
      <c r="G344" s="5">
        <f t="shared" si="8"/>
        <v>5305.0579408308859</v>
      </c>
      <c r="H344" s="12">
        <f>ABS(C344-G344)/C344</f>
        <v>9.9769567142221988E-2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>$M$4*C345/F333+(1-$M$4)*(D344+E344)</f>
        <v>5219.8201769237749</v>
      </c>
      <c r="E345" s="4">
        <f>$M$2*(D345-D344)+(1-$M$2)*E344</f>
        <v>18.025807499749995</v>
      </c>
      <c r="F345" s="4">
        <f>$M$3*C345/(D344-E344)+(1-$M$3)*F333</f>
        <v>1.0667607956405518</v>
      </c>
      <c r="G345" s="5">
        <f t="shared" si="8"/>
        <v>5421.105311360373</v>
      </c>
      <c r="H345" s="12">
        <f>ABS(C345-G345)/C345</f>
        <v>5.2088597419063999E-2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>$M$4*C346/F334+(1-$M$4)*(D345+E345)</f>
        <v>5323.2230247311181</v>
      </c>
      <c r="E346" s="4">
        <f>$M$2*(D346-D345)+(1-$M$2)*E345</f>
        <v>19.202095712774554</v>
      </c>
      <c r="F346" s="4">
        <f>$M$3*C346/(D345-E345)+(1-$M$3)*F334</f>
        <v>1.105224267947134</v>
      </c>
      <c r="G346" s="5">
        <f t="shared" si="8"/>
        <v>5715.1150232530772</v>
      </c>
      <c r="H346" s="12">
        <f>ABS(C346-G346)/C346</f>
        <v>5.6288800651737581E-2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>$M$4*C347/F335+(1-$M$4)*(D346+E346)</f>
        <v>5365.3957755828324</v>
      </c>
      <c r="E347" s="4">
        <f>$M$2*(D347-D346)+(1-$M$2)*E346</f>
        <v>19.518575539060869</v>
      </c>
      <c r="F347" s="4">
        <f>$M$3*C347/(D346-E346)+(1-$M$3)*F335</f>
        <v>1.0685968433656423</v>
      </c>
      <c r="G347" s="5">
        <f t="shared" si="8"/>
        <v>5683.5766016001253</v>
      </c>
      <c r="H347" s="12">
        <f>ABS(C347-G347)/C347</f>
        <v>1.5489935631365791E-2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>$M$4*C348/F336+(1-$M$4)*(D347+E347)</f>
        <v>5437.6834468188235</v>
      </c>
      <c r="E348" s="4">
        <f>$M$2*(D348-D347)+(1-$M$2)*E347</f>
        <v>20.245605488291183</v>
      </c>
      <c r="F348" s="4">
        <f>$M$3*C348/(D347-E347)+(1-$M$3)*F336</f>
        <v>1.0013270055652213</v>
      </c>
      <c r="G348" s="5">
        <f t="shared" si="8"/>
        <v>5347.2540564013889</v>
      </c>
      <c r="H348" s="12">
        <f>ABS(C348-G348)/C348</f>
        <v>3.4617429788519789E-2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>$M$4*C349/F337+(1-$M$4)*(D348+E348)</f>
        <v>5494.7184706930348</v>
      </c>
      <c r="E349" s="4">
        <f>$M$2*(D349-D348)+(1-$M$2)*E348</f>
        <v>20.752474302851599</v>
      </c>
      <c r="F349" s="4">
        <f>$M$3*C349/(D348-E348)+(1-$M$3)*F337</f>
        <v>1.0289887395955404</v>
      </c>
      <c r="G349" s="5">
        <f t="shared" si="8"/>
        <v>5581.3337309719172</v>
      </c>
      <c r="H349" s="12">
        <f>ABS(C349-G349)/C349</f>
        <v>2.4071737896150157E-2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>$M$4*C350/F338+(1-$M$4)*(D349+E349)</f>
        <v>5471.9145614060353</v>
      </c>
      <c r="E350" s="4">
        <f>$M$2*(D350-D349)+(1-$M$2)*E349</f>
        <v>20.152373146450174</v>
      </c>
      <c r="F350" s="4">
        <f>$M$3*C350/(D349-E349)+(1-$M$3)*F338</f>
        <v>1.0707572743711227</v>
      </c>
      <c r="G350" s="5">
        <f t="shared" si="8"/>
        <v>5930.3743564296983</v>
      </c>
      <c r="H350" s="12">
        <f>ABS(C350-G350)/C350</f>
        <v>2.9757658695901773E-2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>$M$4*C351/F339+(1-$M$4)*(D350+E350)</f>
        <v>5430.5354304775619</v>
      </c>
      <c r="E351" s="4">
        <f>$M$2*(D351-D350)+(1-$M$2)*E350</f>
        <v>19.304618495876184</v>
      </c>
      <c r="F351" s="4">
        <f>$M$3*C351/(D350-E350)+(1-$M$3)*F339</f>
        <v>1.3763781455333091</v>
      </c>
      <c r="G351" s="5">
        <f t="shared" si="8"/>
        <v>7608.9469776365522</v>
      </c>
      <c r="H351" s="12">
        <f>ABS(C351-G351)/C351</f>
        <v>4.2750031195909581E-2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>$M$4*C352/F340+(1-$M$4)*(D351+E351)</f>
        <v>5528.6558932510561</v>
      </c>
      <c r="E352" s="4">
        <f>$M$2*(D352-D351)+(1-$M$2)*E351</f>
        <v>20.3905093664115</v>
      </c>
      <c r="F352" s="4">
        <f>$M$3*C352/(D351-E351)+(1-$M$3)*F340</f>
        <v>0.89067508717562072</v>
      </c>
      <c r="G352" s="5">
        <f t="shared" si="8"/>
        <v>4798.0828506149619</v>
      </c>
      <c r="H352" s="12">
        <f>ABS(C352-G352)/C352</f>
        <v>5.0260718405589488E-2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>$M$4*C353/F341+(1-$M$4)*(D352+E352)</f>
        <v>5546.9945799996349</v>
      </c>
      <c r="E353" s="4">
        <f>$M$2*(D353-D352)+(1-$M$2)*E352</f>
        <v>20.362240235133605</v>
      </c>
      <c r="F353" s="4">
        <f>$M$3*C353/(D352-E352)+(1-$M$3)*F341</f>
        <v>0.88815236094912509</v>
      </c>
      <c r="G353" s="5">
        <f t="shared" si="8"/>
        <v>4922.6606385774221</v>
      </c>
      <c r="H353" s="12">
        <f>ABS(C353-G353)/C353</f>
        <v>1.354889865220119E-3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>$M$4*C354/F342+(1-$M$4)*(D353+E353)</f>
        <v>5582.214783212461</v>
      </c>
      <c r="E354" s="4">
        <f>$M$2*(D354-D353)+(1-$M$2)*E353</f>
        <v>20.566946871218068</v>
      </c>
      <c r="F354" s="4">
        <f>$M$3*C354/(D353-E353)+(1-$M$3)*F342</f>
        <v>1.0099726532187663</v>
      </c>
      <c r="G354" s="5">
        <f t="shared" si="8"/>
        <v>5604.2702081407569</v>
      </c>
      <c r="H354" s="12">
        <f>ABS(C354-G354)/C354</f>
        <v>9.6712832407215149E-3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>$M$4*C355/F343+(1-$M$4)*(D354+E354)</f>
        <v>5659.31413790447</v>
      </c>
      <c r="E355" s="4">
        <f>$M$2*(D355-D354)+(1-$M$2)*E354</f>
        <v>21.345826119478676</v>
      </c>
      <c r="F355" s="4">
        <f>$M$3*C355/(D354-E354)+(1-$M$3)*F343</f>
        <v>0.98036746784826423</v>
      </c>
      <c r="G355" s="5">
        <f t="shared" si="8"/>
        <v>5445.9241636662555</v>
      </c>
      <c r="H355" s="12">
        <f>ABS(C355-G355)/C355</f>
        <v>3.5607550262749164E-2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>$M$4*C356/F344+(1-$M$4)*(D355+E355)</f>
        <v>5639.3248519972094</v>
      </c>
      <c r="E356" s="4">
        <f>$M$2*(D356-D355)+(1-$M$2)*E355</f>
        <v>20.776328689186769</v>
      </c>
      <c r="F356" s="4">
        <f>$M$3*C356/(D355-E355)+(1-$M$3)*F344</f>
        <v>1.0864813084569922</v>
      </c>
      <c r="G356" s="5">
        <f t="shared" si="8"/>
        <v>6194.9501270928013</v>
      </c>
      <c r="H356" s="12">
        <f>ABS(C356-G356)/C356</f>
        <v>2.7354913282388271E-2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>$M$4*C357/F345+(1-$M$4)*(D356+E356)</f>
        <v>5640.6384553707476</v>
      </c>
      <c r="E357" s="4">
        <f>$M$2*(D357-D356)+(1-$M$2)*E356</f>
        <v>20.50817961421707</v>
      </c>
      <c r="F357" s="4">
        <f>$M$3*C357/(D356-E356)+(1-$M$3)*F345</f>
        <v>1.0656738698631432</v>
      </c>
      <c r="G357" s="5">
        <f t="shared" si="8"/>
        <v>6037.9740389150465</v>
      </c>
      <c r="H357" s="12">
        <f>ABS(C357-G357)/C357</f>
        <v>1.2743045775754202E-2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>$M$4*C358/F346+(1-$M$4)*(D357+E357)</f>
        <v>5629.5376581387254</v>
      </c>
      <c r="E358" s="4">
        <f>$M$2*(D358-D357)+(1-$M$2)*E357</f>
        <v>20.072684699471353</v>
      </c>
      <c r="F358" s="4">
        <f>$M$3*C358/(D357-E357)+(1-$M$3)*F346</f>
        <v>1.1023914541812716</v>
      </c>
      <c r="G358" s="5">
        <f t="shared" si="8"/>
        <v>6256.8366453926383</v>
      </c>
      <c r="H358" s="12">
        <f>ABS(C358-G358)/C358</f>
        <v>2.085766770968156E-2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>$M$4*C359/F347+(1-$M$4)*(D358+E358)</f>
        <v>5557.5056018831383</v>
      </c>
      <c r="E359" s="4">
        <f>$M$2*(D359-D358)+(1-$M$2)*E358</f>
        <v>18.803705114810352</v>
      </c>
      <c r="F359" s="4">
        <f>$M$3*C359/(D358-E358)+(1-$M$3)*F347</f>
        <v>1.0576830272832347</v>
      </c>
      <c r="G359" s="5">
        <f t="shared" si="8"/>
        <v>6037.1557786027815</v>
      </c>
      <c r="H359" s="12">
        <f>ABS(C359-G359)/C359</f>
        <v>6.3441215184566066E-2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>$M$4*C360/F348+(1-$M$4)*(D359+E359)</f>
        <v>5565.1991278428004</v>
      </c>
      <c r="E360" s="4">
        <f>$M$2*(D360-D359)+(1-$M$2)*E359</f>
        <v>18.650633835486211</v>
      </c>
      <c r="F360" s="4">
        <f>$M$3*C360/(D359-E359)+(1-$M$3)*F348</f>
        <v>1.001220681052809</v>
      </c>
      <c r="G360" s="5">
        <f t="shared" si="8"/>
        <v>5583.7091004817303</v>
      </c>
      <c r="H360" s="12">
        <f>ABS(C360-G360)/C360</f>
        <v>7.3442360602075183E-3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>$M$4*C361/F349+(1-$M$4)*(D360+E360)</f>
        <v>5578.0817616064669</v>
      </c>
      <c r="E361" s="4">
        <f>$M$2*(D361-D360)+(1-$M$2)*E360</f>
        <v>18.571164806426854</v>
      </c>
      <c r="F361" s="4">
        <f>$M$3*C361/(D360-E360)+(1-$M$3)*F349</f>
        <v>1.0295684957381968</v>
      </c>
      <c r="G361" s="5">
        <f t="shared" si="8"/>
        <v>5745.7185283601993</v>
      </c>
      <c r="H361" s="12">
        <f>ABS(C361-G361)/C361</f>
        <v>3.7942921663520865E-3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>$M$4*C362/F350+(1-$M$4)*(D361+E361)</f>
        <v>5593.422651352681</v>
      </c>
      <c r="E362" s="4">
        <f>$M$2*(D362-D361)+(1-$M$2)*E361</f>
        <v>18.526659463251853</v>
      </c>
      <c r="F362" s="4">
        <f>$M$3*C362/(D361-E361)+(1-$M$3)*F350</f>
        <v>1.0716983788975993</v>
      </c>
      <c r="G362" s="5">
        <f t="shared" si="8"/>
        <v>5992.6568330870377</v>
      </c>
      <c r="H362" s="12">
        <f>ABS(C362-G362)/C362</f>
        <v>2.1165272720798894E-3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>$M$4*C363/F351+(1-$M$4)*(D362+E362)</f>
        <v>5583.7227134549039</v>
      </c>
      <c r="E363" s="4">
        <f>$M$2*(D363-D362)+(1-$M$2)*E362</f>
        <v>18.137765521157501</v>
      </c>
      <c r="F363" s="4">
        <f>$M$3*C363/(D362-E362)+(1-$M$3)*F351</f>
        <v>1.3732225680010794</v>
      </c>
      <c r="G363" s="5">
        <f t="shared" si="8"/>
        <v>7724.1643852477655</v>
      </c>
      <c r="H363" s="12">
        <f>ABS(C363-G363)/C363</f>
        <v>1.8750248647819243E-2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>$M$4*C364/F352+(1-$M$4)*(D363+E363)</f>
        <v>5571.0440451848444</v>
      </c>
      <c r="E364" s="4">
        <f>$M$2*(D364-D363)+(1-$M$2)*E363</f>
        <v>17.713189924422554</v>
      </c>
      <c r="F364" s="4">
        <f>$M$3*C364/(D363-E363)+(1-$M$3)*F352</f>
        <v>0.88831297031971923</v>
      </c>
      <c r="G364" s="5">
        <f t="shared" si="8"/>
        <v>4989.4375704576678</v>
      </c>
      <c r="H364" s="12">
        <f>ABS(C364-G364)/C364</f>
        <v>2.0543581603122887E-2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>$M$4*C365/F353+(1-$M$4)*(D364+E364)</f>
        <v>5599.93636790863</v>
      </c>
      <c r="E365" s="4">
        <f>$M$2*(D365-D364)+(1-$M$2)*E364</f>
        <v>17.867211217458141</v>
      </c>
      <c r="F365" s="4">
        <f>$M$3*C365/(D364-E364)+(1-$M$3)*F353</f>
        <v>0.89050816168511115</v>
      </c>
      <c r="G365" s="5">
        <f t="shared" si="8"/>
        <v>4963.6679331338</v>
      </c>
      <c r="H365" s="12">
        <f>ABS(C365-G365)/C365</f>
        <v>7.2664133732399929E-3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>$M$4*C366/F354+(1-$M$4)*(D365+E365)</f>
        <v>5579.157166817602</v>
      </c>
      <c r="E366" s="4">
        <f>$M$2*(D366-D365)+(1-$M$2)*E365</f>
        <v>17.334757537752449</v>
      </c>
      <c r="F366" s="4">
        <f>$M$3*C366/(D365-E365)+(1-$M$3)*F354</f>
        <v>1.0062828089656624</v>
      </c>
      <c r="G366" s="5">
        <f t="shared" si="8"/>
        <v>5673.8279860718567</v>
      </c>
      <c r="H366" s="12">
        <f>ABS(C366-G366)/C366</f>
        <v>2.5823175930547223E-2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>$M$4*C367/F355+(1-$M$4)*(D366+E366)</f>
        <v>5638.9684029436185</v>
      </c>
      <c r="E367" s="4">
        <f>$M$2*(D367-D366)+(1-$M$2)*E366</f>
        <v>17.919980226594255</v>
      </c>
      <c r="F367" s="4">
        <f>$M$3*C367/(D366-E366)+(1-$M$3)*F355</f>
        <v>0.98683363491222698</v>
      </c>
      <c r="G367" s="5">
        <f t="shared" si="8"/>
        <v>5486.6186167135183</v>
      </c>
      <c r="H367" s="12">
        <f>ABS(C367-G367)/C367</f>
        <v>2.7022767030764613E-2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>$M$4*C368/F356+(1-$M$4)*(D367+E367)</f>
        <v>5577.3800736302783</v>
      </c>
      <c r="E368" s="4">
        <f>$M$2*(D368-D367)+(1-$M$2)*E367</f>
        <v>16.824548866917397</v>
      </c>
      <c r="F368" s="4">
        <f>$M$3*C368/(D367-E367)+(1-$M$3)*F356</f>
        <v>1.0769663472868609</v>
      </c>
      <c r="G368" s="5">
        <f t="shared" si="8"/>
        <v>6146.1034923419311</v>
      </c>
      <c r="H368" s="12">
        <f>ABS(C368-G368)/C368</f>
        <v>5.4220153060365539E-2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>$M$4*C369/F357+(1-$M$4)*(D368+E368)</f>
        <v>5588.666169831029</v>
      </c>
      <c r="E369" s="4">
        <f>$M$2*(D369-D368)+(1-$M$2)*E368</f>
        <v>16.748242443479256</v>
      </c>
      <c r="F369" s="4">
        <f>$M$3*C369/(D368-E368)+(1-$M$3)*F357</f>
        <v>1.0661687814693244</v>
      </c>
      <c r="G369" s="5">
        <f t="shared" si="8"/>
        <v>5961.5976888628702</v>
      </c>
      <c r="H369" s="12">
        <f>ABS(C369-G369)/C369</f>
        <v>3.6359745560387543E-3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>$M$4*C370/F358+(1-$M$4)*(D369+E369)</f>
        <v>5590.2032749095924</v>
      </c>
      <c r="E370" s="4">
        <f>$M$2*(D370-D369)+(1-$M$2)*E369</f>
        <v>16.538669922288726</v>
      </c>
      <c r="F370" s="4">
        <f>$M$3*C370/(D369-E369)+(1-$M$3)*F358</f>
        <v>1.1015452213462182</v>
      </c>
      <c r="G370" s="5">
        <f t="shared" si="8"/>
        <v>6179.3609452359533</v>
      </c>
      <c r="H370" s="12">
        <f>ABS(C370-G370)/C370</f>
        <v>1.0029575880345422E-2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>$M$4*C371/F359+(1-$M$4)*(D370+E370)</f>
        <v>5589.6489629568041</v>
      </c>
      <c r="E371" s="4">
        <f>$M$2*(D371-D370)+(1-$M$2)*E370</f>
        <v>16.303170155224219</v>
      </c>
      <c r="F371" s="4">
        <f>$M$3*C371/(D370-E370)+(1-$M$3)*F359</f>
        <v>1.0566038576143648</v>
      </c>
      <c r="G371" s="5">
        <f t="shared" si="8"/>
        <v>5930.1557934056755</v>
      </c>
      <c r="H371" s="12">
        <f>ABS(C371-G371)/C371</f>
        <v>1.1281683732209323E-2</v>
      </c>
      <c r="I371">
        <v>12</v>
      </c>
    </row>
    <row r="372" spans="1:9" x14ac:dyDescent="0.15">
      <c r="A372" s="9">
        <v>1</v>
      </c>
      <c r="B372" s="1">
        <v>44805</v>
      </c>
      <c r="C372" s="4">
        <v>5728</v>
      </c>
      <c r="D372" s="4">
        <f>$M$4*C372+(1-$M$4)*D371</f>
        <v>5627.4573285623155</v>
      </c>
      <c r="E372" s="4">
        <f>$M$2*(D372-D371)+(1-$M$2)*E371</f>
        <v>16.599459506972952</v>
      </c>
      <c r="F372" s="4">
        <f>$M$3*C372/(D371-E371)+(1-$M$3)*F360</f>
        <v>1.0063398035938218</v>
      </c>
      <c r="G372" s="5">
        <f>($D$371+1*$E$371)*_xlfn.XLOOKUP(A372,$I$360:$I$371,$F$360:$F$371)</f>
        <v>5612.7952126638729</v>
      </c>
      <c r="H372" s="8">
        <f>ABS((C372-G372))/C372</f>
        <v>2.0112567621530564E-2</v>
      </c>
      <c r="I372">
        <v>1</v>
      </c>
    </row>
    <row r="373" spans="1:9" x14ac:dyDescent="0.15">
      <c r="A373" s="9">
        <v>2</v>
      </c>
      <c r="B373" s="1">
        <v>44835</v>
      </c>
      <c r="C373" s="4">
        <v>5854</v>
      </c>
      <c r="D373" s="4">
        <f>$M$4*C373+(1-$M$4)*D372</f>
        <v>5689.3665728297874</v>
      </c>
      <c r="E373" s="4">
        <f>$M$2*(D373-D372)+(1-$M$2)*E372</f>
        <v>17.223718272051208</v>
      </c>
      <c r="F373" s="4">
        <f>$M$3*C373/(D372-E372)+(1-$M$3)*F361</f>
        <v>1.0322248525980249</v>
      </c>
      <c r="G373" s="5">
        <f>($D$371+1*$E$371)*_xlfn.XLOOKUP(A373,$I$360:$I$371,$F$360:$F$371)</f>
        <v>5771.7117048684868</v>
      </c>
      <c r="H373" s="8">
        <f>ABS((C373-G373))/C373</f>
        <v>1.4056763773746707E-2</v>
      </c>
      <c r="I373">
        <v>2</v>
      </c>
    </row>
    <row r="374" spans="1:9" x14ac:dyDescent="0.15">
      <c r="A374" s="9">
        <v>3</v>
      </c>
      <c r="B374" s="1">
        <v>44866</v>
      </c>
      <c r="C374" s="4">
        <v>6138</v>
      </c>
      <c r="D374" s="4">
        <f>$M$4*C374+(1-$M$4)*D373</f>
        <v>5811.9684484630679</v>
      </c>
      <c r="E374" s="4">
        <f>$M$2*(D374-D373)+(1-$M$2)*E373</f>
        <v>18.675573290305298</v>
      </c>
      <c r="F374" s="4">
        <f>$M$3*C374/(D373-E373)+(1-$M$3)*F362</f>
        <v>1.0737114958480261</v>
      </c>
      <c r="G374" s="5">
        <f>($D$371+1*$E$371)*_xlfn.XLOOKUP(A374,$I$360:$I$371,$F$360:$F$371)</f>
        <v>6007.8898132336999</v>
      </c>
      <c r="H374" s="8">
        <f>ABS((C374-G374))/C374</f>
        <v>2.1197488883398518E-2</v>
      </c>
      <c r="I374">
        <v>3</v>
      </c>
    </row>
    <row r="375" spans="1:9" x14ac:dyDescent="0.15">
      <c r="A375" s="9">
        <v>4</v>
      </c>
      <c r="B375" s="1">
        <v>44896</v>
      </c>
      <c r="C375" s="4">
        <v>7801</v>
      </c>
      <c r="D375" s="4">
        <f>$M$4*C375+(1-$M$4)*D374</f>
        <v>6355.5280321756782</v>
      </c>
      <c r="E375" s="4">
        <f>$M$2*(D375-D374)+(1-$M$2)*E374</f>
        <v>25.907199877973557</v>
      </c>
      <c r="F375" s="4">
        <f>$M$3*C375/(D374-E374)+(1-$M$3)*F363</f>
        <v>1.3680769719238444</v>
      </c>
      <c r="G375" s="5">
        <f>($D$371+1*$E$371)*_xlfn.XLOOKUP(A375,$I$360:$I$371,$F$360:$F$371)</f>
        <v>7698.2199843232293</v>
      </c>
      <c r="H375" s="8">
        <f>ABS((C375-G375))/C375</f>
        <v>1.3175235953950872E-2</v>
      </c>
      <c r="I375">
        <v>4</v>
      </c>
    </row>
    <row r="376" spans="1:9" x14ac:dyDescent="0.15">
      <c r="A376" s="9">
        <v>5</v>
      </c>
      <c r="B376" s="1">
        <v>44927</v>
      </c>
      <c r="C376" s="4">
        <v>5093</v>
      </c>
      <c r="D376" s="4">
        <f>$M$4*C376+(1-$M$4)*D375</f>
        <v>6010.5062495575803</v>
      </c>
      <c r="E376" s="4">
        <f>$M$2*(D376-D375)+(1-$M$2)*E375</f>
        <v>20.796699579446393</v>
      </c>
      <c r="F376" s="4">
        <f>$M$3*C376/(D375-E375)+(1-$M$3)*F364</f>
        <v>0.87216466891417965</v>
      </c>
      <c r="G376" s="5">
        <f>($D$371+1*$E$371)*_xlfn.XLOOKUP(A376,$I$360:$I$371,$F$360:$F$371)</f>
        <v>4979.839990834912</v>
      </c>
      <c r="H376" s="8">
        <f>ABS((C376-G376))/C376</f>
        <v>2.2218733391927748E-2</v>
      </c>
      <c r="I376">
        <v>5</v>
      </c>
    </row>
    <row r="377" spans="1:9" x14ac:dyDescent="0.15">
      <c r="A377" s="9">
        <v>6</v>
      </c>
      <c r="B377" s="1">
        <v>44958</v>
      </c>
      <c r="C377" s="4">
        <v>5071</v>
      </c>
      <c r="D377" s="4">
        <f>$M$4*C377+(1-$M$4)*D376</f>
        <v>5753.7593791973222</v>
      </c>
      <c r="E377" s="4">
        <f>$M$2*(D377-D376)+(1-$M$2)*E376</f>
        <v>16.972823409171191</v>
      </c>
      <c r="F377" s="4">
        <f>$M$3*C377/(D376-E376)+(1-$M$3)*F365</f>
        <v>0.88203885429395745</v>
      </c>
      <c r="G377" s="5">
        <f>($D$371+1*$E$371)*_xlfn.XLOOKUP(A377,$I$360:$I$371,$F$360:$F$371)</f>
        <v>4992.1461285523201</v>
      </c>
      <c r="H377" s="8">
        <f>ABS((C377-G377))/C377</f>
        <v>1.5549964789524733E-2</v>
      </c>
      <c r="I377">
        <v>6</v>
      </c>
    </row>
    <row r="378" spans="1:9" x14ac:dyDescent="0.15">
      <c r="A378" s="9">
        <v>7</v>
      </c>
      <c r="B378" s="1">
        <v>44986</v>
      </c>
      <c r="C378" s="4">
        <v>5645</v>
      </c>
      <c r="D378" s="4">
        <f>$M$4*C378+(1-$M$4)*D377</f>
        <v>5724.0377778302354</v>
      </c>
      <c r="E378" s="4">
        <f>$M$2*(D378-D377)+(1-$M$2)*E377</f>
        <v>16.329487668316407</v>
      </c>
      <c r="F378" s="4">
        <f>$M$3*C378/(D377-E377)+(1-$M$3)*F366</f>
        <v>1.0019829867530701</v>
      </c>
      <c r="G378" s="5">
        <f>($D$371+1*$E$371)*_xlfn.XLOOKUP(A378,$I$360:$I$371,$F$360:$F$371)</f>
        <v>5641.1732594350187</v>
      </c>
      <c r="H378" s="8">
        <f>ABS((C378-G378))/C378</f>
        <v>6.778991257717032E-4</v>
      </c>
      <c r="I378">
        <v>7</v>
      </c>
    </row>
    <row r="379" spans="1:9" x14ac:dyDescent="0.15">
      <c r="A379" s="9">
        <v>8</v>
      </c>
      <c r="B379" s="1">
        <v>45017</v>
      </c>
      <c r="C379" s="4">
        <v>5641</v>
      </c>
      <c r="D379" s="4">
        <f>$M$4*C379+(1-$M$4)*D378</f>
        <v>5701.3453374237733</v>
      </c>
      <c r="E379" s="4">
        <f>$M$2*(D379-D378)+(1-$M$2)*E378</f>
        <v>15.791860293573931</v>
      </c>
      <c r="F379" s="4">
        <f>$M$3*C379/(D378-E378)+(1-$M$3)*F367</f>
        <v>0.98711902858065736</v>
      </c>
      <c r="G379" s="5">
        <f>($D$371+1*$E$371)*_xlfn.XLOOKUP(A379,$I$360:$I$371,$F$360:$F$371)</f>
        <v>5532.1421206628956</v>
      </c>
      <c r="H379" s="8">
        <f>ABS((C379-G379))/C379</f>
        <v>1.9297620871672461E-2</v>
      </c>
      <c r="I379">
        <v>8</v>
      </c>
    </row>
    <row r="380" spans="1:9" x14ac:dyDescent="0.15">
      <c r="A380" s="9">
        <v>9</v>
      </c>
      <c r="B380" s="1">
        <v>45047</v>
      </c>
      <c r="C380" s="4">
        <v>6185</v>
      </c>
      <c r="D380" s="4">
        <f>$M$4*C380+(1-$M$4)*D379</f>
        <v>5833.5177641745995</v>
      </c>
      <c r="E380" s="4">
        <f>$M$2*(D380-D379)+(1-$M$2)*E379</f>
        <v>17.395301781538134</v>
      </c>
      <c r="F380" s="4">
        <f>$M$3*C380/(D379-E379)+(1-$M$3)*F368</f>
        <v>1.0790655582800632</v>
      </c>
      <c r="G380" s="5">
        <f>($D$371+1*$E$371)*_xlfn.XLOOKUP(A380,$I$360:$I$371,$F$360:$F$371)</f>
        <v>6037.4217918626473</v>
      </c>
      <c r="H380" s="8">
        <f>ABS((C380-G380))/C380</f>
        <v>2.3860664209757916E-2</v>
      </c>
      <c r="I380">
        <v>9</v>
      </c>
    </row>
    <row r="381" spans="1:9" x14ac:dyDescent="0.15">
      <c r="A381" s="9">
        <v>10</v>
      </c>
      <c r="B381" s="1">
        <v>45078</v>
      </c>
      <c r="C381" s="4">
        <v>6157</v>
      </c>
      <c r="D381" s="4">
        <f>$M$4*C381+(1-$M$4)*D380</f>
        <v>5921.9185084000055</v>
      </c>
      <c r="E381" s="4">
        <f>$M$2*(D381-D380)+(1-$M$2)*E380</f>
        <v>18.373584288244885</v>
      </c>
      <c r="F381" s="4">
        <f>$M$3*C381/(D380-E380)+(1-$M$3)*F369</f>
        <v>1.0647099921125387</v>
      </c>
      <c r="G381" s="5">
        <f>($D$371+1*$E$371)*_xlfn.XLOOKUP(A381,$I$360:$I$371,$F$360:$F$371)</f>
        <v>5976.891154735411</v>
      </c>
      <c r="H381" s="8">
        <f>ABS((C381-G381))/C381</f>
        <v>2.925269534912929E-2</v>
      </c>
      <c r="I381">
        <v>10</v>
      </c>
    </row>
    <row r="382" spans="1:9" x14ac:dyDescent="0.15">
      <c r="A382" s="9">
        <v>11</v>
      </c>
      <c r="B382" s="1">
        <v>45108</v>
      </c>
      <c r="C382" s="4">
        <v>6209</v>
      </c>
      <c r="D382" s="4">
        <f>$M$4*C382+(1-$M$4)*D381</f>
        <v>6000.3717113897274</v>
      </c>
      <c r="E382" s="4">
        <f>$M$2*(D382-D381)+(1-$M$2)*E381</f>
        <v>19.201335485369388</v>
      </c>
      <c r="F382" s="4">
        <f>$M$3*C382/(D381-E381)+(1-$M$3)*F370</f>
        <v>1.0919345446519781</v>
      </c>
      <c r="G382" s="5">
        <f>($D$371+1*$E$371)*_xlfn.XLOOKUP(A382,$I$360:$I$371,$F$360:$F$371)</f>
        <v>6175.2097833251937</v>
      </c>
      <c r="H382" s="8">
        <f>ABS((C382-G382))/C382</f>
        <v>5.4421350740548055E-3</v>
      </c>
      <c r="I382">
        <v>11</v>
      </c>
    </row>
    <row r="383" spans="1:9" x14ac:dyDescent="0.15">
      <c r="A383" s="9">
        <v>12</v>
      </c>
      <c r="B383" s="1">
        <v>45139</v>
      </c>
      <c r="C383" s="4">
        <v>5957</v>
      </c>
      <c r="D383" s="4">
        <f>$M$4*C383/F371+(1-$M$4)*(D382+E382)</f>
        <v>5915.263049872854</v>
      </c>
      <c r="E383" s="4">
        <f>$M$2*(D383-D382)+(1-$M$2)*E382</f>
        <v>17.764197122030591</v>
      </c>
      <c r="F383" s="4">
        <f>$M$3*C383/(D382-E382)+(1-$M$3)*F371</f>
        <v>1.0449012674801177</v>
      </c>
      <c r="G383" s="5">
        <f>($D$371+1*$E$371)*_xlfn.XLOOKUP(A383,$I$360:$I$371,$F$360:$F$371)</f>
        <v>5923.270649447647</v>
      </c>
      <c r="H383" s="8">
        <f>ABS((C383-G383))/C383</f>
        <v>5.6621370744255545E-3</v>
      </c>
      <c r="I383">
        <v>12</v>
      </c>
    </row>
    <row r="384" spans="1:9" x14ac:dyDescent="0.15">
      <c r="A384" s="9">
        <v>1</v>
      </c>
      <c r="B384" s="1">
        <v>45170</v>
      </c>
      <c r="D384" s="4"/>
      <c r="E384" s="4"/>
      <c r="F384" s="4"/>
      <c r="G384" s="33">
        <f>($D$383+A384*$E$383)*_xlfn.XLOOKUP(I384,$I$372:$I$383,$F$372:$F$383)</f>
        <v>5970.6414744576259</v>
      </c>
      <c r="I384">
        <v>1</v>
      </c>
    </row>
    <row r="385" spans="1:9" x14ac:dyDescent="0.15">
      <c r="A385" s="9">
        <v>2</v>
      </c>
      <c r="B385" s="1">
        <v>45200</v>
      </c>
      <c r="D385" s="4"/>
      <c r="E385" s="4"/>
      <c r="F385" s="4"/>
      <c r="G385" s="33">
        <f>($D$383+A385*$E$383)*_xlfn.XLOOKUP(I385,$I$372:$I$383,$F$372:$F$383)</f>
        <v>6142.5548212451704</v>
      </c>
      <c r="I385">
        <v>2</v>
      </c>
    </row>
    <row r="386" spans="1:9" x14ac:dyDescent="0.15">
      <c r="A386" s="9">
        <v>3</v>
      </c>
      <c r="B386" s="1">
        <v>45231</v>
      </c>
      <c r="D386" s="4"/>
      <c r="E386" s="4"/>
      <c r="F386" s="4"/>
      <c r="G386" s="33">
        <f>($D$383+A386*$E$383)*_xlfn.XLOOKUP(I386,$I$372:$I$383,$F$372:$F$383)</f>
        <v>6408.506805606843</v>
      </c>
      <c r="I386">
        <v>3</v>
      </c>
    </row>
    <row r="387" spans="1:9" x14ac:dyDescent="0.15">
      <c r="A387" s="9">
        <v>4</v>
      </c>
      <c r="B387" s="1">
        <v>45261</v>
      </c>
      <c r="D387" s="4"/>
      <c r="E387" s="4"/>
      <c r="F387" s="4"/>
      <c r="G387" s="33">
        <f>($D$383+A387*$E$383)*_xlfn.XLOOKUP(I387,$I$372:$I$383,$F$372:$F$383)</f>
        <v>8189.7463174325212</v>
      </c>
      <c r="I387">
        <v>4</v>
      </c>
    </row>
    <row r="388" spans="1:9" x14ac:dyDescent="0.15">
      <c r="A388" s="9">
        <v>5</v>
      </c>
      <c r="B388" s="1">
        <v>45292</v>
      </c>
      <c r="D388" s="4"/>
      <c r="E388" s="4"/>
      <c r="F388" s="4"/>
      <c r="G388" s="33">
        <f>($D$383+A388*$E$383)*_xlfn.XLOOKUP(I388,$I$372:$I$383,$F$372:$F$383)</f>
        <v>5236.5499649399489</v>
      </c>
      <c r="I388">
        <v>5</v>
      </c>
    </row>
    <row r="389" spans="1:9" x14ac:dyDescent="0.15">
      <c r="A389" s="9">
        <v>6</v>
      </c>
      <c r="B389" s="1">
        <v>45323</v>
      </c>
      <c r="D389" s="4"/>
      <c r="E389" s="4"/>
      <c r="F389" s="4"/>
      <c r="G389" s="33">
        <f>($D$383+A389*$E$383)*_xlfn.XLOOKUP(I389,$I$372:$I$383,$F$372:$F$383)</f>
        <v>5311.5041158190406</v>
      </c>
      <c r="I389">
        <v>6</v>
      </c>
    </row>
    <row r="390" spans="1:9" x14ac:dyDescent="0.15">
      <c r="A390" s="9">
        <v>7</v>
      </c>
      <c r="B390" s="1">
        <v>45352</v>
      </c>
      <c r="D390" s="4"/>
      <c r="E390" s="4"/>
      <c r="F390" s="4"/>
      <c r="G390" s="33">
        <f>($D$383+A390*$E$383)*_xlfn.XLOOKUP(I390,$I$372:$I$383,$F$372:$F$383)</f>
        <v>6051.5889011688942</v>
      </c>
      <c r="I390">
        <v>7</v>
      </c>
    </row>
    <row r="391" spans="1:9" x14ac:dyDescent="0.15">
      <c r="A391" s="9">
        <v>8</v>
      </c>
      <c r="B391" s="1">
        <v>45383</v>
      </c>
      <c r="D391" s="4"/>
      <c r="E391" s="4"/>
      <c r="F391" s="4"/>
      <c r="G391" s="33">
        <f>($D$383+A391*$E$383)*_xlfn.XLOOKUP(I391,$I$372:$I$383,$F$372:$F$383)</f>
        <v>5979.3517316424613</v>
      </c>
      <c r="I391">
        <v>8</v>
      </c>
    </row>
    <row r="392" spans="1:9" x14ac:dyDescent="0.15">
      <c r="A392" s="9">
        <v>9</v>
      </c>
      <c r="B392" s="1">
        <v>45413</v>
      </c>
      <c r="D392" s="4"/>
      <c r="E392" s="4"/>
      <c r="F392" s="4"/>
      <c r="G392" s="33">
        <f>($D$383+A392*$E$383)*_xlfn.XLOOKUP(I392,$I$372:$I$383,$F$372:$F$383)</f>
        <v>6555.4752248484101</v>
      </c>
      <c r="I392">
        <v>9</v>
      </c>
    </row>
    <row r="393" spans="1:9" x14ac:dyDescent="0.15">
      <c r="A393" s="9">
        <v>10</v>
      </c>
      <c r="B393" s="1">
        <v>45444</v>
      </c>
      <c r="D393" s="4"/>
      <c r="E393" s="4"/>
      <c r="F393" s="4"/>
      <c r="G393" s="33">
        <f>($D$383+A393*$E$383)*_xlfn.XLOOKUP(I393,$I$372:$I$383,$F$372:$F$383)</f>
        <v>6487.1768569505457</v>
      </c>
      <c r="I393">
        <v>10</v>
      </c>
    </row>
    <row r="394" spans="1:9" x14ac:dyDescent="0.15">
      <c r="A394" s="9">
        <v>11</v>
      </c>
      <c r="B394" s="1">
        <v>45474</v>
      </c>
      <c r="D394" s="4"/>
      <c r="E394" s="4"/>
      <c r="F394" s="4"/>
      <c r="G394" s="33">
        <f>($D$383+A394*$E$383)*_xlfn.XLOOKUP(I394,$I$372:$I$383,$F$372:$F$383)</f>
        <v>6672.4508103106637</v>
      </c>
      <c r="I394">
        <v>11</v>
      </c>
    </row>
    <row r="395" spans="1:9" x14ac:dyDescent="0.15">
      <c r="A395" s="9">
        <v>12</v>
      </c>
      <c r="B395" s="1">
        <v>45505</v>
      </c>
      <c r="D395" s="4"/>
      <c r="E395" s="4"/>
      <c r="F395" s="4"/>
      <c r="G395" s="33">
        <f>($D$383+A395*$E$383)*_xlfn.XLOOKUP(I395,$I$372:$I$383,$F$372:$F$383)</f>
        <v>6403.6078433533685</v>
      </c>
      <c r="I395">
        <v>12</v>
      </c>
    </row>
    <row r="396" spans="1:9" x14ac:dyDescent="0.15">
      <c r="A396" s="9">
        <v>13</v>
      </c>
      <c r="B396" s="1">
        <v>45536</v>
      </c>
      <c r="D396" s="4"/>
      <c r="E396" s="4"/>
      <c r="F396" s="4"/>
      <c r="G396" s="33">
        <f>($D$383+A396*$E$383)*_xlfn.XLOOKUP(I396,$I$372:$I$383,$F$372:$F$383)</f>
        <v>6185.16329817106</v>
      </c>
      <c r="I396">
        <v>1</v>
      </c>
    </row>
    <row r="397" spans="1:9" x14ac:dyDescent="0.15">
      <c r="A397" s="9">
        <v>14</v>
      </c>
      <c r="B397" s="1">
        <v>45566</v>
      </c>
      <c r="D397" s="4"/>
      <c r="E397" s="4"/>
      <c r="F397" s="4"/>
      <c r="G397" s="33">
        <f>($D$383+A397*$E$383)*_xlfn.XLOOKUP(I397,$I$372:$I$383,$F$372:$F$383)</f>
        <v>6362.5945703148936</v>
      </c>
      <c r="I397">
        <v>2</v>
      </c>
    </row>
    <row r="398" spans="1:9" x14ac:dyDescent="0.15">
      <c r="A398" s="9">
        <v>15</v>
      </c>
      <c r="B398" s="1">
        <v>45597</v>
      </c>
      <c r="D398" s="4"/>
      <c r="E398" s="4"/>
      <c r="F398" s="4"/>
      <c r="G398" s="33">
        <f>($D$383+A398*$E$383)*_xlfn.XLOOKUP(I398,$I$372:$I$383,$F$372:$F$383)</f>
        <v>6637.3902775800589</v>
      </c>
      <c r="I398">
        <v>3</v>
      </c>
    </row>
    <row r="399" spans="1:9" x14ac:dyDescent="0.15">
      <c r="A399" s="9">
        <v>16</v>
      </c>
      <c r="B399" s="1">
        <v>45627</v>
      </c>
      <c r="D399" s="4"/>
      <c r="E399" s="4"/>
      <c r="F399" s="4"/>
      <c r="G399" s="33">
        <f>($D$383+A399*$E$383)*_xlfn.XLOOKUP(I399,$I$372:$I$383,$F$372:$F$383)</f>
        <v>8481.3797855209123</v>
      </c>
      <c r="I399">
        <v>4</v>
      </c>
    </row>
    <row r="400" spans="1:9" x14ac:dyDescent="0.15">
      <c r="A400" s="9">
        <v>17</v>
      </c>
      <c r="B400" s="1">
        <v>45658</v>
      </c>
      <c r="D400" s="4"/>
      <c r="E400" s="4"/>
      <c r="F400" s="4"/>
      <c r="G400" s="33">
        <f>($D$383+A400*$E$383)*_xlfn.XLOOKUP(I400,$I$372:$I$383,$F$372:$F$383)</f>
        <v>5422.4696261574927</v>
      </c>
      <c r="I400">
        <v>5</v>
      </c>
    </row>
    <row r="401" spans="1:16" x14ac:dyDescent="0.15">
      <c r="A401" s="9">
        <v>18</v>
      </c>
      <c r="B401" s="1">
        <v>45689</v>
      </c>
      <c r="D401" s="4"/>
      <c r="E401" s="4"/>
      <c r="F401" s="4"/>
      <c r="G401" s="33">
        <f>($D$383+A401*$E$383)*_xlfn.XLOOKUP(I401,$I$372:$I$383,$F$372:$F$383)</f>
        <v>5499.5286607426551</v>
      </c>
      <c r="I401">
        <v>6</v>
      </c>
    </row>
    <row r="402" spans="1:16" x14ac:dyDescent="0.15">
      <c r="A402" s="9">
        <v>19</v>
      </c>
      <c r="B402" s="1">
        <v>45717</v>
      </c>
      <c r="D402" s="4"/>
      <c r="E402" s="4"/>
      <c r="F402" s="4"/>
      <c r="G402" s="33">
        <f>($D$383+A402*$E$383)*_xlfn.XLOOKUP(I402,$I$372:$I$383,$F$372:$F$383)</f>
        <v>6265.1819806441245</v>
      </c>
      <c r="I402">
        <v>7</v>
      </c>
    </row>
    <row r="403" spans="1:16" x14ac:dyDescent="0.15">
      <c r="A403" s="9">
        <v>20</v>
      </c>
      <c r="B403" s="1">
        <v>45748</v>
      </c>
      <c r="D403" s="4"/>
      <c r="E403" s="4"/>
      <c r="F403" s="4"/>
      <c r="G403" s="33">
        <f>($D$383+A403*$E$383)*_xlfn.XLOOKUP(I403,$I$372:$I$383,$F$372:$F$383)</f>
        <v>6189.7762557218311</v>
      </c>
      <c r="I403">
        <v>8</v>
      </c>
    </row>
    <row r="404" spans="1:16" x14ac:dyDescent="0.15">
      <c r="A404" s="9">
        <v>21</v>
      </c>
      <c r="B404" s="1">
        <v>45778</v>
      </c>
      <c r="D404" s="4"/>
      <c r="E404" s="4"/>
      <c r="F404" s="4"/>
      <c r="G404" s="33">
        <f>($D$383+A404*$E$383)*_xlfn.XLOOKUP(I404,$I$372:$I$383,$F$372:$F$383)</f>
        <v>6785.5000242669821</v>
      </c>
      <c r="I404">
        <v>9</v>
      </c>
    </row>
    <row r="405" spans="1:16" x14ac:dyDescent="0.15">
      <c r="A405" s="9">
        <v>22</v>
      </c>
      <c r="B405" s="1">
        <v>45809</v>
      </c>
      <c r="D405" s="4"/>
      <c r="E405" s="4"/>
      <c r="F405" s="4"/>
      <c r="G405" s="33">
        <f>($D$383+A405*$E$383)*_xlfn.XLOOKUP(I405,$I$372:$I$383,$F$372:$F$383)</f>
        <v>6714.1414750827389</v>
      </c>
      <c r="I405">
        <v>10</v>
      </c>
    </row>
    <row r="406" spans="1:16" x14ac:dyDescent="0.15">
      <c r="A406" s="9">
        <v>23</v>
      </c>
      <c r="B406" s="1">
        <v>45839</v>
      </c>
      <c r="D406" s="4"/>
      <c r="E406" s="4"/>
      <c r="F406" s="4"/>
      <c r="G406" s="33">
        <f>($D$383+A406*$E$383)*_xlfn.XLOOKUP(I406,$I$372:$I$383,$F$372:$F$383)</f>
        <v>6905.2188962572936</v>
      </c>
      <c r="I406">
        <v>11</v>
      </c>
    </row>
    <row r="407" spans="1:16" x14ac:dyDescent="0.15">
      <c r="A407" s="9">
        <v>24</v>
      </c>
      <c r="B407" s="1">
        <v>45870</v>
      </c>
      <c r="D407" s="4"/>
      <c r="E407" s="4"/>
      <c r="F407" s="4"/>
      <c r="G407" s="33">
        <f>($D$383+A407*$E$383)*_xlfn.XLOOKUP(I407,$I$372:$I$383,$F$372:$F$383)</f>
        <v>6626.3498284162861</v>
      </c>
      <c r="I407">
        <v>12</v>
      </c>
    </row>
    <row r="408" spans="1:16" x14ac:dyDescent="0.15">
      <c r="A408" s="9">
        <v>25</v>
      </c>
      <c r="B408" s="1">
        <v>45901</v>
      </c>
      <c r="D408" s="4"/>
      <c r="E408" s="4"/>
      <c r="F408" s="4"/>
      <c r="G408" s="34">
        <f>($D$383+A408*$E$383)*_xlfn.XLOOKUP(I408,$I$372:$I$383,$F$372:$F$383)</f>
        <v>6399.685121884494</v>
      </c>
      <c r="I408">
        <v>1</v>
      </c>
    </row>
    <row r="409" spans="1:16" x14ac:dyDescent="0.15">
      <c r="A409" s="9">
        <v>26</v>
      </c>
      <c r="B409" s="1">
        <v>45931</v>
      </c>
      <c r="D409" s="4"/>
      <c r="E409" s="4"/>
      <c r="F409" s="4"/>
      <c r="G409" s="34">
        <f>($D$383+A409*$E$383)*_xlfn.XLOOKUP(I409,$I$372:$I$383,$F$372:$F$383)</f>
        <v>6582.6343193846169</v>
      </c>
      <c r="I409">
        <v>2</v>
      </c>
    </row>
    <row r="410" spans="1:16" x14ac:dyDescent="0.15">
      <c r="A410" s="9">
        <v>27</v>
      </c>
      <c r="B410" s="1">
        <v>45962</v>
      </c>
      <c r="D410" s="4"/>
      <c r="E410" s="4"/>
      <c r="F410" s="4"/>
      <c r="G410" s="34">
        <f>($D$383+A410*$E$383)*_xlfn.XLOOKUP(I410,$I$372:$I$383,$F$372:$F$383)</f>
        <v>6866.2737495532747</v>
      </c>
      <c r="I410">
        <v>3</v>
      </c>
      <c r="L410" s="3" t="s">
        <v>30</v>
      </c>
      <c r="M410" s="3" t="s">
        <v>28</v>
      </c>
      <c r="N410" s="3" t="s">
        <v>29</v>
      </c>
      <c r="O410" s="3" t="s">
        <v>31</v>
      </c>
      <c r="P410" s="3" t="s">
        <v>32</v>
      </c>
    </row>
    <row r="411" spans="1:16" x14ac:dyDescent="0.15">
      <c r="A411" s="9">
        <v>28</v>
      </c>
      <c r="B411" s="1">
        <v>45992</v>
      </c>
      <c r="D411" s="4"/>
      <c r="E411" s="4"/>
      <c r="F411" s="4"/>
      <c r="G411" s="34">
        <f>($D$383+A411*$E$383)*_xlfn.XLOOKUP(I411,$I$372:$I$383,$F$372:$F$383)</f>
        <v>8773.0132536093024</v>
      </c>
      <c r="I411">
        <v>4</v>
      </c>
      <c r="L411" s="5">
        <f>SUM(G432:G443)</f>
        <v>86071.314112178836</v>
      </c>
      <c r="M411" s="5">
        <f>SUM(G408:G419)</f>
        <v>80740.234489977156</v>
      </c>
      <c r="N411" s="4">
        <f>SUM(C372:C383)</f>
        <v>71479</v>
      </c>
      <c r="O411" s="8">
        <f>(M411-N411)/N411</f>
        <v>0.12956580939824502</v>
      </c>
      <c r="P411" s="8">
        <f>(L411-N411)/N411</f>
        <v>0.20414826889266549</v>
      </c>
    </row>
    <row r="412" spans="1:16" x14ac:dyDescent="0.15">
      <c r="A412" s="9">
        <v>29</v>
      </c>
      <c r="B412" s="1">
        <v>46023</v>
      </c>
      <c r="D412" s="4"/>
      <c r="E412" s="4"/>
      <c r="F412" s="4"/>
      <c r="G412" s="34">
        <f>($D$383+A412*$E$383)*_xlfn.XLOOKUP(I412,$I$372:$I$383,$F$372:$F$383)</f>
        <v>5608.3892873750374</v>
      </c>
      <c r="I412">
        <v>5</v>
      </c>
      <c r="N412" s="5">
        <f>SUM(G372:G383)</f>
        <v>70348.711593945322</v>
      </c>
      <c r="O412">
        <f>(M411-N412)/N412</f>
        <v>0.14771447352173253</v>
      </c>
    </row>
    <row r="413" spans="1:16" x14ac:dyDescent="0.15">
      <c r="A413" s="9">
        <v>30</v>
      </c>
      <c r="B413" s="1">
        <v>46054</v>
      </c>
      <c r="D413" s="4"/>
      <c r="E413" s="4"/>
      <c r="F413" s="4"/>
      <c r="G413" s="34">
        <f>($D$383+A413*$E$383)*_xlfn.XLOOKUP(I413,$I$372:$I$383,$F$372:$F$383)</f>
        <v>5687.5532056662696</v>
      </c>
      <c r="I413">
        <v>6</v>
      </c>
    </row>
    <row r="414" spans="1:16" x14ac:dyDescent="0.15">
      <c r="A414" s="9">
        <v>31</v>
      </c>
      <c r="B414" s="1">
        <v>46082</v>
      </c>
      <c r="D414" s="4"/>
      <c r="E414" s="4"/>
      <c r="F414" s="4"/>
      <c r="G414" s="34">
        <f>($D$383+A414*$E$383)*_xlfn.XLOOKUP(I414,$I$372:$I$383,$F$372:$F$383)</f>
        <v>6478.7750601193538</v>
      </c>
      <c r="I414">
        <v>7</v>
      </c>
    </row>
    <row r="415" spans="1:16" x14ac:dyDescent="0.15">
      <c r="A415" s="9">
        <v>32</v>
      </c>
      <c r="B415" s="1">
        <v>46113</v>
      </c>
      <c r="D415" s="4"/>
      <c r="E415" s="4"/>
      <c r="F415" s="4"/>
      <c r="G415" s="34">
        <f>($D$383+A415*$E$383)*_xlfn.XLOOKUP(I415,$I$372:$I$383,$F$372:$F$383)</f>
        <v>6400.200779801201</v>
      </c>
      <c r="I415">
        <v>8</v>
      </c>
    </row>
    <row r="416" spans="1:16" x14ac:dyDescent="0.15">
      <c r="A416" s="9">
        <v>33</v>
      </c>
      <c r="B416" s="1">
        <v>46143</v>
      </c>
      <c r="D416" s="4"/>
      <c r="E416" s="4"/>
      <c r="F416" s="4"/>
      <c r="G416" s="34">
        <f>($D$383+A416*$E$383)*_xlfn.XLOOKUP(I416,$I$372:$I$383,$F$372:$F$383)</f>
        <v>7015.5248236855541</v>
      </c>
      <c r="I416">
        <v>9</v>
      </c>
    </row>
    <row r="417" spans="1:9" x14ac:dyDescent="0.15">
      <c r="A417" s="9">
        <v>34</v>
      </c>
      <c r="B417" s="1">
        <v>46174</v>
      </c>
      <c r="D417" s="4"/>
      <c r="E417" s="4"/>
      <c r="F417" s="4"/>
      <c r="G417" s="34">
        <f>($D$383+A417*$E$383)*_xlfn.XLOOKUP(I417,$I$372:$I$383,$F$372:$F$383)</f>
        <v>6941.1060932149321</v>
      </c>
      <c r="I417">
        <v>10</v>
      </c>
    </row>
    <row r="418" spans="1:9" x14ac:dyDescent="0.15">
      <c r="A418" s="9">
        <v>35</v>
      </c>
      <c r="B418" s="1">
        <v>46204</v>
      </c>
      <c r="D418" s="4"/>
      <c r="E418" s="4"/>
      <c r="F418" s="4"/>
      <c r="G418" s="34">
        <f>($D$383+A418*$E$383)*_xlfn.XLOOKUP(I418,$I$372:$I$383,$F$372:$F$383)</f>
        <v>7137.9869822039227</v>
      </c>
      <c r="I418">
        <v>11</v>
      </c>
    </row>
    <row r="419" spans="1:9" x14ac:dyDescent="0.15">
      <c r="A419" s="9">
        <v>36</v>
      </c>
      <c r="B419" s="1">
        <v>46235</v>
      </c>
      <c r="D419" s="4"/>
      <c r="E419" s="4"/>
      <c r="F419" s="4"/>
      <c r="G419" s="34">
        <f>($D$383+A419*$E$383)*_xlfn.XLOOKUP(I419,$I$372:$I$383,$F$372:$F$383)</f>
        <v>6849.0918134792028</v>
      </c>
      <c r="I419">
        <v>12</v>
      </c>
    </row>
    <row r="420" spans="1:9" x14ac:dyDescent="0.15">
      <c r="A420" s="9">
        <v>37</v>
      </c>
      <c r="B420" s="1">
        <v>46266</v>
      </c>
      <c r="D420" s="4"/>
      <c r="E420" s="4"/>
      <c r="F420" s="4"/>
      <c r="G420" s="33">
        <f>($D$383+A420*$E$383)*_xlfn.XLOOKUP(I420,$I$372:$I$383,$F$372:$F$383)</f>
        <v>6614.206945597929</v>
      </c>
      <c r="I420">
        <v>1</v>
      </c>
    </row>
    <row r="421" spans="1:9" x14ac:dyDescent="0.15">
      <c r="A421" s="9">
        <v>38</v>
      </c>
      <c r="B421" s="1">
        <v>46296</v>
      </c>
      <c r="D421" s="4"/>
      <c r="E421" s="4"/>
      <c r="F421" s="4"/>
      <c r="G421" s="33">
        <f>($D$383+A421*$E$383)*_xlfn.XLOOKUP(I421,$I$372:$I$383,$F$372:$F$383)</f>
        <v>6802.6740684543402</v>
      </c>
      <c r="I421">
        <v>2</v>
      </c>
    </row>
    <row r="422" spans="1:9" x14ac:dyDescent="0.15">
      <c r="A422" s="9">
        <v>39</v>
      </c>
      <c r="B422" s="1">
        <v>46327</v>
      </c>
      <c r="D422" s="4"/>
      <c r="E422" s="4"/>
      <c r="F422" s="4"/>
      <c r="G422" s="33">
        <f>($D$383+A422*$E$383)*_xlfn.XLOOKUP(I422,$I$372:$I$383,$F$372:$F$383)</f>
        <v>7095.1572215264905</v>
      </c>
      <c r="I422">
        <v>3</v>
      </c>
    </row>
    <row r="423" spans="1:9" x14ac:dyDescent="0.15">
      <c r="A423" s="9">
        <v>40</v>
      </c>
      <c r="B423" s="1">
        <v>46357</v>
      </c>
      <c r="D423" s="4"/>
      <c r="E423" s="4"/>
      <c r="F423" s="4"/>
      <c r="G423" s="33">
        <f>($D$383+A423*$E$383)*_xlfn.XLOOKUP(I423,$I$372:$I$383,$F$372:$F$383)</f>
        <v>9064.6467216976944</v>
      </c>
      <c r="I423">
        <v>4</v>
      </c>
    </row>
    <row r="424" spans="1:9" x14ac:dyDescent="0.15">
      <c r="A424" s="9">
        <v>41</v>
      </c>
      <c r="B424" s="1">
        <v>46388</v>
      </c>
      <c r="D424" s="4"/>
      <c r="E424" s="4"/>
      <c r="F424" s="4"/>
      <c r="G424" s="33">
        <f>($D$383+A424*$E$383)*_xlfn.XLOOKUP(I424,$I$372:$I$383,$F$372:$F$383)</f>
        <v>5794.3089485925811</v>
      </c>
      <c r="I424">
        <v>5</v>
      </c>
    </row>
    <row r="425" spans="1:9" x14ac:dyDescent="0.15">
      <c r="A425" s="9">
        <v>42</v>
      </c>
      <c r="B425" s="1">
        <v>46419</v>
      </c>
      <c r="D425" s="4"/>
      <c r="E425" s="4"/>
      <c r="F425" s="4"/>
      <c r="G425" s="33">
        <f>($D$383+A425*$E$383)*_xlfn.XLOOKUP(I425,$I$372:$I$383,$F$372:$F$383)</f>
        <v>5875.5777505898841</v>
      </c>
      <c r="I425">
        <v>6</v>
      </c>
    </row>
    <row r="426" spans="1:9" x14ac:dyDescent="0.15">
      <c r="A426" s="9">
        <v>43</v>
      </c>
      <c r="B426" s="1">
        <v>46447</v>
      </c>
      <c r="D426" s="4"/>
      <c r="E426" s="4"/>
      <c r="F426" s="4"/>
      <c r="G426" s="33">
        <f>($D$383+A426*$E$383)*_xlfn.XLOOKUP(I426,$I$372:$I$383,$F$372:$F$383)</f>
        <v>6692.3681395945841</v>
      </c>
      <c r="I426">
        <v>7</v>
      </c>
    </row>
    <row r="427" spans="1:9" x14ac:dyDescent="0.15">
      <c r="A427" s="9">
        <v>44</v>
      </c>
      <c r="B427" s="1">
        <v>46478</v>
      </c>
      <c r="D427" s="4"/>
      <c r="E427" s="4"/>
      <c r="F427" s="4"/>
      <c r="G427" s="33">
        <f>($D$383+A427*$E$383)*_xlfn.XLOOKUP(I427,$I$372:$I$383,$F$372:$F$383)</f>
        <v>6610.6253038805708</v>
      </c>
      <c r="I427">
        <v>8</v>
      </c>
    </row>
    <row r="428" spans="1:9" x14ac:dyDescent="0.15">
      <c r="A428" s="9">
        <v>45</v>
      </c>
      <c r="B428" s="1">
        <v>46508</v>
      </c>
      <c r="D428" s="4"/>
      <c r="E428" s="4"/>
      <c r="F428" s="4"/>
      <c r="G428" s="33">
        <f>($D$383+A428*$E$383)*_xlfn.XLOOKUP(I428,$I$372:$I$383,$F$372:$F$383)</f>
        <v>7245.5496231041279</v>
      </c>
      <c r="I428">
        <v>9</v>
      </c>
    </row>
    <row r="429" spans="1:9" x14ac:dyDescent="0.15">
      <c r="A429" s="9">
        <v>46</v>
      </c>
      <c r="B429" s="1">
        <v>46539</v>
      </c>
      <c r="D429" s="4"/>
      <c r="E429" s="4"/>
      <c r="F429" s="4"/>
      <c r="G429" s="33">
        <f>($D$383+A429*$E$383)*_xlfn.XLOOKUP(I429,$I$372:$I$383,$F$372:$F$383)</f>
        <v>7168.0707113471253</v>
      </c>
      <c r="I429">
        <v>10</v>
      </c>
    </row>
    <row r="430" spans="1:9" x14ac:dyDescent="0.15">
      <c r="A430" s="9">
        <v>47</v>
      </c>
      <c r="B430" s="1">
        <v>46569</v>
      </c>
      <c r="D430" s="4"/>
      <c r="E430" s="4"/>
      <c r="F430" s="4"/>
      <c r="G430" s="33">
        <f>($D$383+A430*$E$383)*_xlfn.XLOOKUP(I430,$I$372:$I$383,$F$372:$F$383)</f>
        <v>7370.7550681505518</v>
      </c>
      <c r="I430">
        <v>11</v>
      </c>
    </row>
    <row r="431" spans="1:9" x14ac:dyDescent="0.15">
      <c r="A431" s="9">
        <v>48</v>
      </c>
      <c r="B431" s="1">
        <v>46600</v>
      </c>
      <c r="D431" s="4"/>
      <c r="E431" s="4"/>
      <c r="F431" s="4"/>
      <c r="G431" s="33">
        <f>($D$383+A431*$E$383)*_xlfn.XLOOKUP(I431,$I$372:$I$383,$F$372:$F$383)</f>
        <v>7071.8337985421194</v>
      </c>
      <c r="I431">
        <v>12</v>
      </c>
    </row>
    <row r="432" spans="1:9" x14ac:dyDescent="0.15">
      <c r="A432" s="9">
        <v>49</v>
      </c>
      <c r="B432" s="1">
        <v>46631</v>
      </c>
      <c r="D432" s="4"/>
      <c r="E432" s="4"/>
      <c r="F432" s="4"/>
      <c r="G432" s="34">
        <f>($D$383+A432*$E$383)*_xlfn.XLOOKUP(I432,$I$372:$I$383,$F$372:$F$383)</f>
        <v>6828.7287693113631</v>
      </c>
      <c r="I432">
        <v>1</v>
      </c>
    </row>
    <row r="433" spans="1:9" x14ac:dyDescent="0.15">
      <c r="A433" s="9">
        <v>50</v>
      </c>
      <c r="B433" s="1">
        <v>46661</v>
      </c>
      <c r="D433" s="4"/>
      <c r="E433" s="4"/>
      <c r="F433" s="4"/>
      <c r="G433" s="34">
        <f>($D$383+A433*$E$383)*_xlfn.XLOOKUP(I433,$I$372:$I$383,$F$372:$F$383)</f>
        <v>7022.7138175240643</v>
      </c>
      <c r="I433">
        <v>2</v>
      </c>
    </row>
    <row r="434" spans="1:9" x14ac:dyDescent="0.15">
      <c r="A434" s="9">
        <v>51</v>
      </c>
      <c r="B434" s="1">
        <v>46692</v>
      </c>
      <c r="D434" s="4"/>
      <c r="E434" s="4"/>
      <c r="F434" s="4"/>
      <c r="G434" s="34">
        <f>($D$383+A434*$E$383)*_xlfn.XLOOKUP(I434,$I$372:$I$383,$F$372:$F$383)</f>
        <v>7324.0406934997063</v>
      </c>
      <c r="I434">
        <v>3</v>
      </c>
    </row>
    <row r="435" spans="1:9" x14ac:dyDescent="0.15">
      <c r="A435" s="9">
        <v>52</v>
      </c>
      <c r="B435" s="1">
        <v>46722</v>
      </c>
      <c r="D435" s="4"/>
      <c r="E435" s="4"/>
      <c r="F435" s="4"/>
      <c r="G435" s="34">
        <f>($D$383+A435*$E$383)*_xlfn.XLOOKUP(I435,$I$372:$I$383,$F$372:$F$383)</f>
        <v>9356.2801897860845</v>
      </c>
      <c r="I435">
        <v>4</v>
      </c>
    </row>
    <row r="436" spans="1:9" x14ac:dyDescent="0.15">
      <c r="A436" s="9">
        <v>53</v>
      </c>
      <c r="B436" s="1">
        <v>46753</v>
      </c>
      <c r="D436" s="4"/>
      <c r="E436" s="4"/>
      <c r="F436" s="4"/>
      <c r="G436" s="34">
        <f>($D$383+A436*$E$383)*_xlfn.XLOOKUP(I436,$I$372:$I$383,$F$372:$F$383)</f>
        <v>5980.2286098101258</v>
      </c>
      <c r="I436">
        <v>5</v>
      </c>
    </row>
    <row r="437" spans="1:9" x14ac:dyDescent="0.15">
      <c r="A437" s="9">
        <v>54</v>
      </c>
      <c r="B437" s="1">
        <v>46784</v>
      </c>
      <c r="D437" s="4"/>
      <c r="E437" s="4"/>
      <c r="F437" s="4"/>
      <c r="G437" s="34">
        <f>($D$383+A437*$E$383)*_xlfn.XLOOKUP(I437,$I$372:$I$383,$F$372:$F$383)</f>
        <v>6063.6022955134986</v>
      </c>
      <c r="I437">
        <v>6</v>
      </c>
    </row>
    <row r="438" spans="1:9" x14ac:dyDescent="0.15">
      <c r="A438" s="9">
        <v>55</v>
      </c>
      <c r="B438" s="1">
        <v>46813</v>
      </c>
      <c r="D438" s="4"/>
      <c r="E438" s="4"/>
      <c r="F438" s="4"/>
      <c r="G438" s="34">
        <f>($D$383+A438*$E$383)*_xlfn.XLOOKUP(I438,$I$372:$I$383,$F$372:$F$383)</f>
        <v>6905.9612190698153</v>
      </c>
      <c r="I438">
        <v>7</v>
      </c>
    </row>
    <row r="439" spans="1:9" x14ac:dyDescent="0.15">
      <c r="A439" s="9">
        <v>56</v>
      </c>
      <c r="B439" s="1">
        <v>46844</v>
      </c>
      <c r="D439" s="4"/>
      <c r="E439" s="4"/>
      <c r="F439" s="4"/>
      <c r="G439" s="34">
        <f>($D$383+A439*$E$383)*_xlfn.XLOOKUP(I439,$I$372:$I$383,$F$372:$F$383)</f>
        <v>6821.0498279599406</v>
      </c>
      <c r="I439">
        <v>8</v>
      </c>
    </row>
    <row r="440" spans="1:9" x14ac:dyDescent="0.15">
      <c r="A440" s="9">
        <v>57</v>
      </c>
      <c r="B440" s="1">
        <v>46874</v>
      </c>
      <c r="D440" s="4"/>
      <c r="E440" s="4"/>
      <c r="F440" s="4"/>
      <c r="G440" s="34">
        <f>($D$383+A440*$E$383)*_xlfn.XLOOKUP(I440,$I$372:$I$383,$F$372:$F$383)</f>
        <v>7475.5744225226999</v>
      </c>
      <c r="I440">
        <v>9</v>
      </c>
    </row>
    <row r="441" spans="1:9" x14ac:dyDescent="0.15">
      <c r="A441" s="9">
        <v>58</v>
      </c>
      <c r="B441" s="1">
        <v>46905</v>
      </c>
      <c r="D441" s="4"/>
      <c r="E441" s="4"/>
      <c r="F441" s="4"/>
      <c r="G441" s="34">
        <f>($D$383+A441*$E$383)*_xlfn.XLOOKUP(I441,$I$372:$I$383,$F$372:$F$383)</f>
        <v>7395.0353294793185</v>
      </c>
      <c r="I441">
        <v>10</v>
      </c>
    </row>
    <row r="442" spans="1:9" x14ac:dyDescent="0.15">
      <c r="A442" s="9">
        <v>59</v>
      </c>
      <c r="B442" s="1">
        <v>46935</v>
      </c>
      <c r="D442" s="4"/>
      <c r="E442" s="4"/>
      <c r="F442" s="4"/>
      <c r="G442" s="34">
        <f>($D$383+A442*$E$383)*_xlfn.XLOOKUP(I442,$I$372:$I$383,$F$372:$F$383)</f>
        <v>7603.5231540971818</v>
      </c>
      <c r="I442">
        <v>11</v>
      </c>
    </row>
    <row r="443" spans="1:9" x14ac:dyDescent="0.15">
      <c r="A443" s="9">
        <v>60</v>
      </c>
      <c r="B443" s="1">
        <v>46966</v>
      </c>
      <c r="D443" s="4"/>
      <c r="E443" s="4"/>
      <c r="F443" s="4"/>
      <c r="G443" s="34">
        <f>($D$383+A443*$E$383)*_xlfn.XLOOKUP(I443,$I$372:$I$383,$F$372:$F$383)</f>
        <v>7294.5757836050379</v>
      </c>
      <c r="I443">
        <v>12</v>
      </c>
    </row>
    <row r="444" spans="1:9" x14ac:dyDescent="0.15">
      <c r="B444" s="1"/>
    </row>
    <row r="445" spans="1:9" x14ac:dyDescent="0.15">
      <c r="B445" s="1"/>
    </row>
    <row r="446" spans="1:9" x14ac:dyDescent="0.15">
      <c r="B446" s="1"/>
    </row>
    <row r="447" spans="1:9" x14ac:dyDescent="0.15">
      <c r="B447" s="1"/>
    </row>
    <row r="448" spans="1:9" x14ac:dyDescent="0.15">
      <c r="B448" s="1"/>
    </row>
    <row r="449" spans="2:2" x14ac:dyDescent="0.15">
      <c r="B449" s="1"/>
    </row>
    <row r="450" spans="2:2" x14ac:dyDescent="0.15">
      <c r="B450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0"/>
  <sheetViews>
    <sheetView topLeftCell="A89" zoomScale="113" workbookViewId="0">
      <selection activeCell="O411" sqref="O411:P411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  <col min="12" max="12" width="12.6640625" bestFit="1" customWidth="1"/>
    <col min="13" max="14" width="13.6640625" bestFit="1" customWidth="1"/>
  </cols>
  <sheetData>
    <row r="2" spans="1:13" x14ac:dyDescent="0.15">
      <c r="L2" s="3" t="s">
        <v>21</v>
      </c>
      <c r="M2">
        <v>1.3777570747201699E-2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0.192968959723264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0.27327851249649598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2">D5</f>
        <v>1807.25</v>
      </c>
      <c r="H6" s="12">
        <f>ABS(C6-G6)/C6</f>
        <v>0.13165309956167814</v>
      </c>
      <c r="L6" s="10" t="s">
        <v>14</v>
      </c>
      <c r="M6" s="13">
        <f>AVERAGE(H16:H371)</f>
        <v>2.2709250647745403E-2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2"/>
        <v>1807.25</v>
      </c>
      <c r="H7" s="12">
        <f>ABS(C7-G7)/C7</f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2"/>
        <v>1807.25</v>
      </c>
      <c r="H8" s="12">
        <f>ABS(C8-G8)/C8</f>
        <v>8.0954994511525796E-3</v>
      </c>
      <c r="L8" s="10" t="s">
        <v>27</v>
      </c>
      <c r="M8" s="13">
        <f>AVERAGE(H16:H384)</f>
        <v>2.2308224913704162E-2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2"/>
        <v>1807.25</v>
      </c>
      <c r="H9" s="12">
        <f>ABS(C9-G9)/C9</f>
        <v>1.8169014084507041E-2</v>
      </c>
      <c r="L9" s="10"/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2"/>
        <v>1807.25</v>
      </c>
      <c r="H10" s="12">
        <f>ABS(C10-G10)/C10</f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2"/>
        <v>1807.25</v>
      </c>
      <c r="H11" s="12">
        <f>ABS(C11-G11)/C11</f>
        <v>2.9403866809881846E-2</v>
      </c>
      <c r="L11" s="10" t="s">
        <v>23</v>
      </c>
      <c r="M11" s="13">
        <f>AVERAGE(H372:H383)</f>
        <v>1.0411128137147506E-2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2"/>
        <v>1807.25</v>
      </c>
      <c r="H12" s="12">
        <f>ABS(C12-G12)/C12</f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2"/>
        <v>1807.25</v>
      </c>
      <c r="H13" s="12">
        <f>ABS(C13-G13)/C13</f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2"/>
        <v>1807.25</v>
      </c>
      <c r="H14" s="12">
        <f>ABS(C14-G14)/C14</f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2"/>
        <v>1807.25</v>
      </c>
      <c r="H15" s="12">
        <f>ABS(C15-G15)/C15</f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 t="shared" ref="D16:D79" si="3">$M$4*C16/F4+(1-$M$4)*(D15+E15)</f>
        <v>1841.6155878922966</v>
      </c>
      <c r="E16" s="4">
        <f>$M$2*(D16-D15)+(1-$M$2)*E15</f>
        <v>0.47347431845529475</v>
      </c>
      <c r="F16" s="4">
        <f t="shared" ref="F16:F79" si="4">$M$3*C16/(D15+E15)+(1-$M$3)*F4</f>
        <v>0.84618162444096978</v>
      </c>
      <c r="G16" s="5">
        <f>(D15+1*E15)*F4</f>
        <v>1509</v>
      </c>
      <c r="H16" s="12">
        <f>ABS(C16-G16)/C16</f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 t="shared" si="3"/>
        <v>1828.7223566960802</v>
      </c>
      <c r="E17" s="4">
        <f>$M$2*(D17-D16)+(1-$M$2)*E16</f>
        <v>0.28931358756989378</v>
      </c>
      <c r="F17" s="4">
        <f t="shared" si="4"/>
        <v>0.84830773801245463</v>
      </c>
      <c r="G17" s="5">
        <f>(D16+1*E16)*F5</f>
        <v>1570.7064572509441</v>
      </c>
      <c r="H17" s="12">
        <f>ABS(C17-G17)/C17</f>
        <v>2.7276950458433053E-2</v>
      </c>
    </row>
    <row r="18" spans="1:8" x14ac:dyDescent="0.15">
      <c r="A18">
        <v>15</v>
      </c>
      <c r="B18" s="1">
        <v>34029</v>
      </c>
      <c r="C18" s="4">
        <v>1678</v>
      </c>
      <c r="D18" s="4">
        <f t="shared" si="3"/>
        <v>1848.1144479316263</v>
      </c>
      <c r="E18" s="4">
        <f>$M$2*(D18-D17)+(1-$M$2)*E17</f>
        <v>0.55250345808294932</v>
      </c>
      <c r="F18" s="4">
        <f t="shared" si="4"/>
        <v>0.89018003858203332</v>
      </c>
      <c r="G18" s="5">
        <f t="shared" ref="G18:G81" si="5">(D17+1*E17)*F6</f>
        <v>1616.2299833686482</v>
      </c>
      <c r="H18" s="12">
        <f>ABS(C18-G18)/C18</f>
        <v>3.6811690483523146E-2</v>
      </c>
    </row>
    <row r="19" spans="1:8" x14ac:dyDescent="0.15">
      <c r="A19">
        <v>16</v>
      </c>
      <c r="B19" s="1">
        <v>34060</v>
      </c>
      <c r="C19" s="4">
        <v>1713</v>
      </c>
      <c r="D19" s="4">
        <f t="shared" si="3"/>
        <v>1848.5530891098215</v>
      </c>
      <c r="E19" s="4">
        <f>$M$2*(D19-D18)+(1-$M$2)*E18</f>
        <v>0.55093471246635839</v>
      </c>
      <c r="F19" s="4">
        <f t="shared" si="4"/>
        <v>0.92678221161531793</v>
      </c>
      <c r="G19" s="5">
        <f t="shared" si="5"/>
        <v>1713.3861632744574</v>
      </c>
      <c r="H19" s="12">
        <f>ABS(C19-G19)/C19</f>
        <v>2.2543098333767123E-4</v>
      </c>
    </row>
    <row r="20" spans="1:8" x14ac:dyDescent="0.15">
      <c r="A20">
        <v>17</v>
      </c>
      <c r="B20" s="1">
        <v>34090</v>
      </c>
      <c r="C20" s="4">
        <v>1796</v>
      </c>
      <c r="D20" s="4">
        <f t="shared" si="3"/>
        <v>1830.6184976024772</v>
      </c>
      <c r="E20" s="4">
        <f>$M$2*(D20-D19)+(1-$M$2)*E19</f>
        <v>0.29624906717366511</v>
      </c>
      <c r="F20" s="4">
        <f t="shared" si="4"/>
        <v>1.0010448071256017</v>
      </c>
      <c r="G20" s="5">
        <f t="shared" si="5"/>
        <v>1864.1956184281139</v>
      </c>
      <c r="H20" s="12">
        <f>ABS(C20-G20)/C20</f>
        <v>3.7970834314094599E-2</v>
      </c>
    </row>
    <row r="21" spans="1:8" x14ac:dyDescent="0.15">
      <c r="A21">
        <v>18</v>
      </c>
      <c r="B21" s="1">
        <v>34121</v>
      </c>
      <c r="C21" s="4">
        <v>1792</v>
      </c>
      <c r="D21" s="4">
        <f t="shared" si="3"/>
        <v>1829.1778230330258</v>
      </c>
      <c r="E21" s="4">
        <f>$M$2*(D21-D20)+(1-$M$2)*E20</f>
        <v>0.27231847888757643</v>
      </c>
      <c r="F21" s="4">
        <f t="shared" si="4"/>
        <v>0.98149728575251238</v>
      </c>
      <c r="G21" s="5">
        <f t="shared" si="5"/>
        <v>1798.2424541920764</v>
      </c>
      <c r="H21" s="12">
        <f>ABS(C21-G21)/C21</f>
        <v>3.4835123839711862E-3</v>
      </c>
    </row>
    <row r="22" spans="1:8" x14ac:dyDescent="0.15">
      <c r="A22">
        <v>19</v>
      </c>
      <c r="B22" s="1">
        <v>34151</v>
      </c>
      <c r="C22" s="4">
        <v>1950</v>
      </c>
      <c r="D22" s="4">
        <f t="shared" si="3"/>
        <v>1833.1989780657534</v>
      </c>
      <c r="E22" s="4">
        <f>$M$2*(D22-D21)+(1-$M$2)*E21</f>
        <v>0.32396833972780342</v>
      </c>
      <c r="F22" s="4">
        <f t="shared" si="4"/>
        <v>1.0594918225290684</v>
      </c>
      <c r="G22" s="5">
        <f t="shared" si="5"/>
        <v>1935.4868837021875</v>
      </c>
      <c r="H22" s="12">
        <f>ABS(C22-G22)/C22</f>
        <v>7.4426237424679645E-3</v>
      </c>
    </row>
    <row r="23" spans="1:8" x14ac:dyDescent="0.15">
      <c r="A23">
        <v>20</v>
      </c>
      <c r="B23" s="1">
        <v>34182</v>
      </c>
      <c r="C23" s="4">
        <v>1777</v>
      </c>
      <c r="D23" s="4">
        <f t="shared" si="3"/>
        <v>1803.797453954282</v>
      </c>
      <c r="E23" s="4">
        <f>$M$2*(D23-D22)+(1-$M$2)*E22</f>
        <v>-8.5576735514003854E-2</v>
      </c>
      <c r="F23" s="4">
        <f t="shared" si="4"/>
        <v>1.0184999676535007</v>
      </c>
      <c r="G23" s="5">
        <f t="shared" si="5"/>
        <v>1889.0688760309895</v>
      </c>
      <c r="H23" s="12">
        <f>ABS(C23-G23)/C23</f>
        <v>6.3066334288682885E-2</v>
      </c>
    </row>
    <row r="24" spans="1:8" x14ac:dyDescent="0.15">
      <c r="A24">
        <v>21</v>
      </c>
      <c r="B24" s="1">
        <v>34213</v>
      </c>
      <c r="C24" s="4">
        <v>1707</v>
      </c>
      <c r="D24" s="4">
        <f t="shared" si="3"/>
        <v>1787.0998982411561</v>
      </c>
      <c r="E24" s="4">
        <f>$M$2*(D24-D23)+(1-$M$2)*E23</f>
        <v>-0.31444945112907902</v>
      </c>
      <c r="F24" s="4">
        <f t="shared" si="4"/>
        <v>0.97301928104175239</v>
      </c>
      <c r="G24" s="5">
        <f t="shared" si="5"/>
        <v>1766.53480297536</v>
      </c>
      <c r="H24" s="12">
        <f>ABS(C24-G24)/C24</f>
        <v>3.4876861731318091E-2</v>
      </c>
    </row>
    <row r="25" spans="1:8" x14ac:dyDescent="0.15">
      <c r="A25">
        <v>22</v>
      </c>
      <c r="B25" s="1">
        <v>34243</v>
      </c>
      <c r="C25" s="4">
        <v>1757</v>
      </c>
      <c r="D25" s="4">
        <f t="shared" si="3"/>
        <v>1759.5749294776342</v>
      </c>
      <c r="E25" s="4">
        <f>$M$2*(D25-D24)+(1-$M$2)*E24</f>
        <v>-0.68934430602366903</v>
      </c>
      <c r="F25" s="4">
        <f t="shared" si="4"/>
        <v>1.0301629954691536</v>
      </c>
      <c r="G25" s="5">
        <f t="shared" si="5"/>
        <v>1860.6890107195077</v>
      </c>
      <c r="H25" s="12">
        <f>ABS(C25-G25)/C25</f>
        <v>5.9014804052081773E-2</v>
      </c>
    </row>
    <row r="26" spans="1:8" x14ac:dyDescent="0.15">
      <c r="A26">
        <v>23</v>
      </c>
      <c r="B26" s="1">
        <v>34274</v>
      </c>
      <c r="C26" s="4">
        <v>1782</v>
      </c>
      <c r="D26" s="4">
        <f t="shared" si="3"/>
        <v>1758.8855842090584</v>
      </c>
      <c r="E26" s="4">
        <f>$M$2*(D26-D25)+(1-$M$2)*E25</f>
        <v>-0.6893443192852996</v>
      </c>
      <c r="F26" s="4">
        <f t="shared" si="4"/>
        <v>1.0131415129575045</v>
      </c>
      <c r="G26" s="5">
        <f t="shared" si="5"/>
        <v>1782.0000035685262</v>
      </c>
      <c r="H26" s="12">
        <f>ABS(C26-G26)/C26</f>
        <v>2.0025399291164564E-9</v>
      </c>
    </row>
    <row r="27" spans="1:8" x14ac:dyDescent="0.15">
      <c r="A27">
        <v>24</v>
      </c>
      <c r="B27" s="1">
        <v>34304</v>
      </c>
      <c r="C27" s="4">
        <v>2443</v>
      </c>
      <c r="D27" s="4">
        <f t="shared" si="3"/>
        <v>1758.2268209238323</v>
      </c>
      <c r="E27" s="4">
        <f>$M$2*(D27-D26)+(1-$M$2)*E26</f>
        <v>-0.68892298692502618</v>
      </c>
      <c r="F27" s="4">
        <f t="shared" si="4"/>
        <v>1.389420854855975</v>
      </c>
      <c r="G27" s="5">
        <f t="shared" si="5"/>
        <v>2442.8445197749179</v>
      </c>
      <c r="H27" s="12">
        <f>ABS(C27-G27)/C27</f>
        <v>6.3643153942734848E-5</v>
      </c>
    </row>
    <row r="28" spans="1:8" x14ac:dyDescent="0.15">
      <c r="A28">
        <v>25</v>
      </c>
      <c r="B28" s="1">
        <v>34335</v>
      </c>
      <c r="C28" s="4">
        <v>1548</v>
      </c>
      <c r="D28" s="4">
        <f t="shared" si="3"/>
        <v>1777.1747601118614</v>
      </c>
      <c r="E28" s="4">
        <f>$M$2*(D28-D27)+(1-$M$2)*E27</f>
        <v>-0.41837472905654716</v>
      </c>
      <c r="F28" s="4">
        <f t="shared" si="4"/>
        <v>0.8528575725756653</v>
      </c>
      <c r="G28" s="5">
        <f t="shared" si="5"/>
        <v>1487.1962734928195</v>
      </c>
      <c r="H28" s="12">
        <f>ABS(C28-G28)/C28</f>
        <v>3.9278893092493862E-2</v>
      </c>
    </row>
    <row r="29" spans="1:8" x14ac:dyDescent="0.15">
      <c r="A29">
        <v>26</v>
      </c>
      <c r="B29" s="1">
        <v>34366</v>
      </c>
      <c r="C29" s="4">
        <v>1505</v>
      </c>
      <c r="D29" s="4">
        <f t="shared" si="3"/>
        <v>1776.0360067667809</v>
      </c>
      <c r="E29" s="4">
        <f>$M$2*(D29-D28)+(1-$M$2)*E28</f>
        <v>-0.42829979640358751</v>
      </c>
      <c r="F29" s="4">
        <f t="shared" si="4"/>
        <v>0.84806487111395557</v>
      </c>
      <c r="G29" s="5">
        <f t="shared" si="5"/>
        <v>1507.2361902832722</v>
      </c>
      <c r="H29" s="12">
        <f>ABS(C29-G29)/C29</f>
        <v>1.485840719782198E-3</v>
      </c>
    </row>
    <row r="30" spans="1:8" x14ac:dyDescent="0.15">
      <c r="A30">
        <v>27</v>
      </c>
      <c r="B30" s="1">
        <v>34394</v>
      </c>
      <c r="C30" s="4">
        <v>1714</v>
      </c>
      <c r="D30" s="4">
        <f t="shared" si="3"/>
        <v>1816.557259223629</v>
      </c>
      <c r="E30" s="4">
        <f>$M$2*(D30-D29)+(1-$M$2)*E29</f>
        <v>0.13588555683181985</v>
      </c>
      <c r="F30" s="4">
        <f t="shared" si="4"/>
        <v>0.9046764984663338</v>
      </c>
      <c r="G30" s="5">
        <f t="shared" si="5"/>
        <v>1580.6105370974462</v>
      </c>
      <c r="H30" s="12">
        <f>ABS(C30-G30)/C30</f>
        <v>7.7823490608257731E-2</v>
      </c>
    </row>
    <row r="31" spans="1:8" x14ac:dyDescent="0.15">
      <c r="A31">
        <v>28</v>
      </c>
      <c r="B31" s="1">
        <v>34425</v>
      </c>
      <c r="C31" s="4">
        <v>1757</v>
      </c>
      <c r="D31" s="4">
        <f t="shared" si="3"/>
        <v>1838.313201224199</v>
      </c>
      <c r="E31" s="4">
        <f>$M$2*(D31-D30)+(1-$M$2)*E30</f>
        <v>0.43375741404391699</v>
      </c>
      <c r="F31" s="4">
        <f t="shared" si="4"/>
        <v>0.93457037234996931</v>
      </c>
      <c r="G31" s="5">
        <f t="shared" si="5"/>
        <v>1683.6788905460226</v>
      </c>
      <c r="H31" s="12">
        <f>ABS(C31-G31)/C31</f>
        <v>4.1730853417175549E-2</v>
      </c>
    </row>
    <row r="32" spans="1:8" x14ac:dyDescent="0.15">
      <c r="A32">
        <v>29</v>
      </c>
      <c r="B32" s="1">
        <v>34455</v>
      </c>
      <c r="C32" s="4">
        <v>1830</v>
      </c>
      <c r="D32" s="4">
        <f t="shared" si="3"/>
        <v>1835.8346404357571</v>
      </c>
      <c r="E32" s="4">
        <f>$M$2*(D32-D31)+(1-$M$2)*E31</f>
        <v>0.39363274397080561</v>
      </c>
      <c r="F32" s="4">
        <f t="shared" si="4"/>
        <v>0.99992523430980829</v>
      </c>
      <c r="G32" s="5">
        <f t="shared" si="5"/>
        <v>1840.6680945628066</v>
      </c>
      <c r="H32" s="12">
        <f>ABS(C32-G32)/C32</f>
        <v>5.829559870386105E-3</v>
      </c>
    </row>
    <row r="33" spans="1:8" x14ac:dyDescent="0.15">
      <c r="A33">
        <v>30</v>
      </c>
      <c r="B33" s="1">
        <v>34486</v>
      </c>
      <c r="C33" s="4">
        <v>1857</v>
      </c>
      <c r="D33" s="4">
        <f t="shared" si="3"/>
        <v>1851.4714744233952</v>
      </c>
      <c r="E33" s="4">
        <f>$M$2*(D33-D32)+(1-$M$2)*E32</f>
        <v>0.60364702751926413</v>
      </c>
      <c r="F33" s="4">
        <f t="shared" si="4"/>
        <v>0.98725063299576066</v>
      </c>
      <c r="G33" s="5">
        <f t="shared" si="5"/>
        <v>1802.2530661479259</v>
      </c>
      <c r="H33" s="12">
        <f>ABS(C33-G33)/C33</f>
        <v>2.9481386026965054E-2</v>
      </c>
    </row>
    <row r="34" spans="1:8" x14ac:dyDescent="0.15">
      <c r="A34">
        <v>31</v>
      </c>
      <c r="B34" s="1">
        <v>34516</v>
      </c>
      <c r="C34" s="4">
        <v>1981</v>
      </c>
      <c r="D34" s="4">
        <f t="shared" si="3"/>
        <v>1856.9091974872058</v>
      </c>
      <c r="E34" s="4">
        <f>$M$2*(D34-D33)+(1-$M$2)*E33</f>
        <v>0.67024885210662055</v>
      </c>
      <c r="F34" s="4">
        <f t="shared" si="4"/>
        <v>1.0614445177296783</v>
      </c>
      <c r="G34" s="5">
        <f t="shared" si="5"/>
        <v>1962.258445886775</v>
      </c>
      <c r="H34" s="12">
        <f>ABS(C34-G34)/C34</f>
        <v>9.4606532626072652E-3</v>
      </c>
    </row>
    <row r="35" spans="1:8" x14ac:dyDescent="0.15">
      <c r="A35">
        <v>32</v>
      </c>
      <c r="B35" s="1">
        <v>34547</v>
      </c>
      <c r="C35" s="4">
        <v>1858</v>
      </c>
      <c r="D35" s="4">
        <f t="shared" si="3"/>
        <v>1848.4716095868257</v>
      </c>
      <c r="E35" s="4">
        <f>$M$2*(D35-D34)+(1-$M$2)*E34</f>
        <v>0.54476498689527109</v>
      </c>
      <c r="F35" s="4">
        <f t="shared" si="4"/>
        <v>1.0149737360713462</v>
      </c>
      <c r="G35" s="5">
        <f t="shared" si="5"/>
        <v>1891.9446060103974</v>
      </c>
      <c r="H35" s="12">
        <f>ABS(C35-G35)/C35</f>
        <v>1.8269432728954448E-2</v>
      </c>
    </row>
    <row r="36" spans="1:8" x14ac:dyDescent="0.15">
      <c r="A36">
        <v>33</v>
      </c>
      <c r="B36" s="1">
        <v>34578</v>
      </c>
      <c r="C36" s="4">
        <v>1823</v>
      </c>
      <c r="D36" s="4">
        <f t="shared" si="3"/>
        <v>1855.7208102829441</v>
      </c>
      <c r="E36" s="4">
        <f>$M$2*(D36-D35)+(1-$M$2)*E35</f>
        <v>0.63713582419915749</v>
      </c>
      <c r="F36" s="4">
        <f t="shared" si="4"/>
        <v>0.97551057451405088</v>
      </c>
      <c r="G36" s="5">
        <f t="shared" si="5"/>
        <v>1799.1285834221494</v>
      </c>
      <c r="H36" s="12">
        <f>ABS(C36-G36)/C36</f>
        <v>1.309457848483302E-2</v>
      </c>
    </row>
    <row r="37" spans="1:8" x14ac:dyDescent="0.15">
      <c r="A37">
        <v>34</v>
      </c>
      <c r="B37" s="1">
        <v>34608</v>
      </c>
      <c r="C37" s="4">
        <v>1806</v>
      </c>
      <c r="D37" s="4">
        <f t="shared" si="3"/>
        <v>1828.1454060281717</v>
      </c>
      <c r="E37" s="4">
        <f>$M$2*(D37-D36)+(1-$M$2)*E36</f>
        <v>0.24843555730286399</v>
      </c>
      <c r="F37" s="4">
        <f t="shared" si="4"/>
        <v>1.0191077501602481</v>
      </c>
      <c r="G37" s="5">
        <f t="shared" si="5"/>
        <v>1912.3512624247001</v>
      </c>
      <c r="H37" s="12">
        <f>ABS(C37-G37)/C37</f>
        <v>5.8887742206367694E-2</v>
      </c>
    </row>
    <row r="38" spans="1:8" x14ac:dyDescent="0.15">
      <c r="A38">
        <v>35</v>
      </c>
      <c r="B38" s="1">
        <v>34639</v>
      </c>
      <c r="C38" s="4">
        <v>1845</v>
      </c>
      <c r="D38" s="4">
        <f t="shared" si="3"/>
        <v>1826.3919574307347</v>
      </c>
      <c r="E38" s="4">
        <f>$M$2*(D38-D37)+(1-$M$2)*E37</f>
        <v>0.22085445673323345</v>
      </c>
      <c r="F38" s="4">
        <f t="shared" si="4"/>
        <v>1.0123582253176597</v>
      </c>
      <c r="G38" s="5">
        <f t="shared" si="5"/>
        <v>1852.4217029460915</v>
      </c>
      <c r="H38" s="12">
        <f>ABS(C38-G38)/C38</f>
        <v>4.0226032228138208E-3</v>
      </c>
    </row>
    <row r="39" spans="1:8" x14ac:dyDescent="0.15">
      <c r="A39">
        <v>36</v>
      </c>
      <c r="B39" s="1">
        <v>34669</v>
      </c>
      <c r="C39" s="4">
        <v>2577</v>
      </c>
      <c r="D39" s="4">
        <f t="shared" si="3"/>
        <v>1834.2965286020853</v>
      </c>
      <c r="E39" s="4">
        <f>$M$2*(D39-D38)+(1-$M$2)*E38</f>
        <v>0.32671740737033117</v>
      </c>
      <c r="F39" s="4">
        <f t="shared" si="4"/>
        <v>1.3935479133956012</v>
      </c>
      <c r="G39" s="5">
        <f t="shared" si="5"/>
        <v>2537.9339345835619</v>
      </c>
      <c r="H39" s="12">
        <f>ABS(C39-G39)/C39</f>
        <v>1.5159513161209953E-2</v>
      </c>
    </row>
    <row r="40" spans="1:8" x14ac:dyDescent="0.15">
      <c r="A40">
        <v>37</v>
      </c>
      <c r="B40" s="1">
        <v>34700</v>
      </c>
      <c r="C40" s="4">
        <v>1555</v>
      </c>
      <c r="D40" s="4">
        <f t="shared" si="3"/>
        <v>1831.5239718245384</v>
      </c>
      <c r="E40" s="4">
        <f>$M$2*(D40-D39)+(1-$M$2)*E39</f>
        <v>0.28401693802265782</v>
      </c>
      <c r="F40" s="4">
        <f t="shared" si="4"/>
        <v>0.85184021976955582</v>
      </c>
      <c r="G40" s="5">
        <f t="shared" si="5"/>
        <v>1564.672328182512</v>
      </c>
      <c r="H40" s="12">
        <f>ABS(C40-G40)/C40</f>
        <v>6.2201467411653029E-3</v>
      </c>
    </row>
    <row r="41" spans="1:8" x14ac:dyDescent="0.15">
      <c r="A41">
        <v>38</v>
      </c>
      <c r="B41" s="1">
        <v>34731</v>
      </c>
      <c r="C41" s="4">
        <v>1501</v>
      </c>
      <c r="D41" s="4">
        <f t="shared" si="3"/>
        <v>1814.8930831018424</v>
      </c>
      <c r="E41" s="4">
        <f>$M$2*(D41-D40)+(1-$M$2)*E40</f>
        <v>5.097062859986401E-2</v>
      </c>
      <c r="F41" s="4">
        <f t="shared" si="4"/>
        <v>0.84253518250381243</v>
      </c>
      <c r="G41" s="5">
        <f t="shared" si="5"/>
        <v>1553.4920058954356</v>
      </c>
      <c r="H41" s="12">
        <f>ABS(C41-G41)/C41</f>
        <v>3.4971356359384122E-2</v>
      </c>
    </row>
    <row r="42" spans="1:8" x14ac:dyDescent="0.15">
      <c r="A42">
        <v>39</v>
      </c>
      <c r="B42" s="1">
        <v>34759</v>
      </c>
      <c r="C42" s="4">
        <v>1725</v>
      </c>
      <c r="D42" s="4">
        <f t="shared" si="3"/>
        <v>1840.0350888950391</v>
      </c>
      <c r="E42" s="4">
        <f>$M$2*(D42-D41)+(1-$M$2)*E41</f>
        <v>0.39666414070062161</v>
      </c>
      <c r="F42" s="4">
        <f t="shared" si="4"/>
        <v>0.91350792002315284</v>
      </c>
      <c r="G42" s="5">
        <f t="shared" si="5"/>
        <v>1641.9372314411501</v>
      </c>
      <c r="H42" s="12">
        <f>ABS(C42-G42)/C42</f>
        <v>4.8152329599333299E-2</v>
      </c>
    </row>
    <row r="43" spans="1:8" x14ac:dyDescent="0.15">
      <c r="A43">
        <v>40</v>
      </c>
      <c r="B43" s="1">
        <v>34790</v>
      </c>
      <c r="C43" s="4">
        <v>1699</v>
      </c>
      <c r="D43" s="4">
        <f t="shared" si="3"/>
        <v>1834.2873272437237</v>
      </c>
      <c r="E43" s="4">
        <f>$M$2*(D43-D42)+(1-$M$2)*E42</f>
        <v>0.31200887965019025</v>
      </c>
      <c r="F43" s="4">
        <f t="shared" si="4"/>
        <v>0.93236716401738373</v>
      </c>
      <c r="G43" s="5">
        <f t="shared" si="5"/>
        <v>1720.0129887193179</v>
      </c>
      <c r="H43" s="12">
        <f>ABS(C43-G43)/C43</f>
        <v>1.2367856809486724E-2</v>
      </c>
    </row>
    <row r="44" spans="1:8" x14ac:dyDescent="0.15">
      <c r="A44">
        <v>41</v>
      </c>
      <c r="B44" s="1">
        <v>34820</v>
      </c>
      <c r="C44" s="4">
        <v>1807</v>
      </c>
      <c r="D44" s="4">
        <f t="shared" si="3"/>
        <v>1827.093953727149</v>
      </c>
      <c r="E44" s="4">
        <f>$M$2*(D44-D43)+(1-$M$2)*E43</f>
        <v>0.20860294270140048</v>
      </c>
      <c r="F44" s="4">
        <f t="shared" si="4"/>
        <v>0.99703667631648574</v>
      </c>
      <c r="G44" s="5">
        <f t="shared" si="5"/>
        <v>1834.4621710377833</v>
      </c>
      <c r="H44" s="12">
        <f>ABS(C44-G44)/C44</f>
        <v>1.519765967779926E-2</v>
      </c>
    </row>
    <row r="45" spans="1:8" x14ac:dyDescent="0.15">
      <c r="A45">
        <v>42</v>
      </c>
      <c r="B45" s="1">
        <v>34851</v>
      </c>
      <c r="C45" s="4">
        <v>1863</v>
      </c>
      <c r="D45" s="4">
        <f t="shared" si="3"/>
        <v>1843.632655398831</v>
      </c>
      <c r="E45" s="4">
        <f>$M$2*(D45-D44)+(1-$M$2)*E44</f>
        <v>0.43359203324871953</v>
      </c>
      <c r="F45" s="4">
        <f t="shared" si="4"/>
        <v>0.99348062859607145</v>
      </c>
      <c r="G45" s="5">
        <f t="shared" si="5"/>
        <v>1804.0056057470817</v>
      </c>
      <c r="H45" s="12">
        <f>ABS(C45-G45)/C45</f>
        <v>3.1666341520621713E-2</v>
      </c>
    </row>
    <row r="46" spans="1:8" x14ac:dyDescent="0.15">
      <c r="A46">
        <v>43</v>
      </c>
      <c r="B46" s="1">
        <v>34881</v>
      </c>
      <c r="C46" s="4">
        <v>1886</v>
      </c>
      <c r="D46" s="4">
        <f t="shared" si="3"/>
        <v>1825.6903619348498</v>
      </c>
      <c r="E46" s="4">
        <f>$M$2*(D46-D45)+(1-$M$2)*E45</f>
        <v>0.18041697076815549</v>
      </c>
      <c r="F46" s="4">
        <f t="shared" si="4"/>
        <v>1.0539757143594344</v>
      </c>
      <c r="G46" s="5">
        <f t="shared" si="5"/>
        <v>1957.3740086671214</v>
      </c>
      <c r="H46" s="12">
        <f>ABS(C46-G46)/C46</f>
        <v>3.7844119123606267E-2</v>
      </c>
    </row>
    <row r="47" spans="1:8" x14ac:dyDescent="0.15">
      <c r="A47">
        <v>44</v>
      </c>
      <c r="B47" s="1">
        <v>34912</v>
      </c>
      <c r="C47" s="4">
        <v>1861</v>
      </c>
      <c r="D47" s="4">
        <f t="shared" si="3"/>
        <v>1827.9679735407647</v>
      </c>
      <c r="E47" s="4">
        <f>$M$2*(D47-D46)+(1-$M$2)*E46</f>
        <v>0.20931121822454163</v>
      </c>
      <c r="F47" s="4">
        <f t="shared" si="4"/>
        <v>1.0157969362855075</v>
      </c>
      <c r="G47" s="5">
        <f t="shared" si="5"/>
        <v>1853.210886049334</v>
      </c>
      <c r="H47" s="12">
        <f>ABS(C47-G47)/C47</f>
        <v>4.1854454329209988E-3</v>
      </c>
    </row>
    <row r="48" spans="1:8" x14ac:dyDescent="0.15">
      <c r="A48">
        <v>45</v>
      </c>
      <c r="B48" s="1">
        <v>34943</v>
      </c>
      <c r="C48" s="4">
        <v>1845</v>
      </c>
      <c r="D48" s="4">
        <f t="shared" si="3"/>
        <v>1845.4320869442763</v>
      </c>
      <c r="E48" s="4">
        <f>$M$2*(D48-D47)+(1-$M$2)*E47</f>
        <v>0.44704047606130526</v>
      </c>
      <c r="F48" s="4">
        <f t="shared" si="4"/>
        <v>0.98201195567253774</v>
      </c>
      <c r="G48" s="5">
        <f t="shared" si="5"/>
        <v>1783.406273368779</v>
      </c>
      <c r="H48" s="12">
        <f>ABS(C48-G48)/C48</f>
        <v>3.3384133675458533E-2</v>
      </c>
    </row>
    <row r="49" spans="1:8" x14ac:dyDescent="0.15">
      <c r="A49">
        <v>46</v>
      </c>
      <c r="B49" s="1">
        <v>34973</v>
      </c>
      <c r="C49" s="4">
        <v>1788</v>
      </c>
      <c r="D49" s="4">
        <f t="shared" si="3"/>
        <v>1820.9005928368019</v>
      </c>
      <c r="E49" s="4">
        <f>$M$2*(D49-D48)+(1-$M$2)*E48</f>
        <v>0.10289694867521815</v>
      </c>
      <c r="F49" s="4">
        <f t="shared" si="4"/>
        <v>1.0093698398116873</v>
      </c>
      <c r="G49" s="5">
        <f t="shared" si="5"/>
        <v>1881.1497246131023</v>
      </c>
      <c r="H49" s="12">
        <f>ABS(C49-G49)/C49</f>
        <v>5.2097161416723888E-2</v>
      </c>
    </row>
    <row r="50" spans="1:8" x14ac:dyDescent="0.15">
      <c r="A50">
        <v>47</v>
      </c>
      <c r="B50" s="1">
        <v>35004</v>
      </c>
      <c r="C50" s="4">
        <v>1879</v>
      </c>
      <c r="D50" s="4">
        <f t="shared" si="3"/>
        <v>1830.5843265382314</v>
      </c>
      <c r="E50" s="4">
        <f>$M$2*(D50-D49)+(1-$M$2)*E49</f>
        <v>0.23489760485367972</v>
      </c>
      <c r="F50" s="4">
        <f t="shared" si="4"/>
        <v>1.0161192730794157</v>
      </c>
      <c r="G50" s="5">
        <f t="shared" si="5"/>
        <v>1843.5078612164907</v>
      </c>
      <c r="H50" s="12">
        <f>ABS(C50-G50)/C50</f>
        <v>1.888884448297461E-2</v>
      </c>
    </row>
    <row r="51" spans="1:8" x14ac:dyDescent="0.15">
      <c r="A51">
        <v>48</v>
      </c>
      <c r="B51" s="1">
        <v>35034</v>
      </c>
      <c r="C51" s="4">
        <v>2598</v>
      </c>
      <c r="D51" s="4">
        <f t="shared" si="3"/>
        <v>1839.9704921633997</v>
      </c>
      <c r="E51" s="4">
        <f>$M$2*(D51-D50)+(1-$M$2)*E50</f>
        <v>0.36097984743016964</v>
      </c>
      <c r="F51" s="4">
        <f t="shared" si="4"/>
        <v>1.3984664928002419</v>
      </c>
      <c r="G51" s="5">
        <f t="shared" si="5"/>
        <v>2551.3343096091498</v>
      </c>
      <c r="H51" s="12">
        <f>ABS(C51-G51)/C51</f>
        <v>1.7962159503791437E-2</v>
      </c>
    </row>
    <row r="52" spans="1:8" x14ac:dyDescent="0.15">
      <c r="A52">
        <v>49</v>
      </c>
      <c r="B52" s="1">
        <v>35065</v>
      </c>
      <c r="C52" s="4">
        <v>1679</v>
      </c>
      <c r="D52" s="4">
        <f t="shared" si="3"/>
        <v>1876.0477281181213</v>
      </c>
      <c r="E52" s="4">
        <f>$M$2*(D52-D51)+(1-$M$2)*E51</f>
        <v>0.85306309277355175</v>
      </c>
      <c r="F52" s="4">
        <f t="shared" si="4"/>
        <v>0.86351395898863381</v>
      </c>
      <c r="G52" s="5">
        <f t="shared" si="5"/>
        <v>1567.6683655665354</v>
      </c>
      <c r="H52" s="12">
        <f>ABS(C52-G52)/C52</f>
        <v>6.6308299245660882E-2</v>
      </c>
    </row>
    <row r="53" spans="1:8" x14ac:dyDescent="0.15">
      <c r="A53">
        <v>50</v>
      </c>
      <c r="B53" s="1">
        <v>35096</v>
      </c>
      <c r="C53" s="4">
        <v>1652</v>
      </c>
      <c r="D53" s="4">
        <f t="shared" si="3"/>
        <v>1899.8146996132671</v>
      </c>
      <c r="E53" s="4">
        <f>$M$2*(D53-D52)+(1-$M$2)*E52</f>
        <v>1.1687610868821343</v>
      </c>
      <c r="F53" s="4">
        <f t="shared" si="4"/>
        <v>0.84979838029440558</v>
      </c>
      <c r="G53" s="5">
        <f t="shared" si="5"/>
        <v>1581.3549506644213</v>
      </c>
      <c r="H53" s="12">
        <f>ABS(C53-G53)/C53</f>
        <v>4.2763347055435066E-2</v>
      </c>
    </row>
    <row r="54" spans="1:8" x14ac:dyDescent="0.15">
      <c r="A54">
        <v>51</v>
      </c>
      <c r="B54" s="1">
        <v>35125</v>
      </c>
      <c r="C54" s="4">
        <v>1837</v>
      </c>
      <c r="D54" s="4">
        <f t="shared" si="3"/>
        <v>1931.0293433384923</v>
      </c>
      <c r="E54" s="4">
        <f>$M$2*(D54-D53)+(1-$M$2)*E53</f>
        <v>1.582720360594025</v>
      </c>
      <c r="F54" s="4">
        <f t="shared" si="4"/>
        <v>0.92370324129555603</v>
      </c>
      <c r="G54" s="5">
        <f t="shared" si="5"/>
        <v>1736.5634471826081</v>
      </c>
      <c r="H54" s="12">
        <f>ABS(C54-G54)/C54</f>
        <v>5.4674225812407121E-2</v>
      </c>
    </row>
    <row r="55" spans="1:8" x14ac:dyDescent="0.15">
      <c r="A55">
        <v>52</v>
      </c>
      <c r="B55" s="1">
        <v>35156</v>
      </c>
      <c r="C55" s="4">
        <v>1798</v>
      </c>
      <c r="D55" s="4">
        <f t="shared" si="3"/>
        <v>1931.4677857013994</v>
      </c>
      <c r="E55" s="4">
        <f>$M$2*(D55-D54)+(1-$M$2)*E54</f>
        <v>1.5669549895264279</v>
      </c>
      <c r="F55" s="4">
        <f t="shared" si="4"/>
        <v>0.93197735148099703</v>
      </c>
      <c r="G55" s="5">
        <f t="shared" si="5"/>
        <v>1801.9040289769005</v>
      </c>
      <c r="H55" s="12">
        <f>ABS(C55-G55)/C55</f>
        <v>2.1713175622360753E-3</v>
      </c>
    </row>
    <row r="56" spans="1:8" x14ac:dyDescent="0.15">
      <c r="A56">
        <v>53</v>
      </c>
      <c r="B56" s="1">
        <v>35186</v>
      </c>
      <c r="C56" s="4">
        <v>1957</v>
      </c>
      <c r="D56" s="4">
        <f t="shared" si="3"/>
        <v>1941.1734447809763</v>
      </c>
      <c r="E56" s="4">
        <f>$M$2*(D56-D55)+(1-$M$2)*E55</f>
        <v>1.679086560917638</v>
      </c>
      <c r="F56" s="4">
        <f t="shared" si="4"/>
        <v>1.0000008845145258</v>
      </c>
      <c r="G56" s="5">
        <f t="shared" si="5"/>
        <v>1927.3065330627805</v>
      </c>
      <c r="H56" s="12">
        <f>ABS(C56-G56)/C56</f>
        <v>1.5172951935216891E-2</v>
      </c>
    </row>
    <row r="57" spans="1:8" x14ac:dyDescent="0.15">
      <c r="A57">
        <v>54</v>
      </c>
      <c r="B57" s="1">
        <v>35217</v>
      </c>
      <c r="C57" s="4">
        <v>1958</v>
      </c>
      <c r="D57" s="4">
        <f t="shared" si="3"/>
        <v>1950.503281198467</v>
      </c>
      <c r="E57" s="4">
        <f>$M$2*(D57-D56)+(1-$M$2)*E56</f>
        <v>1.7844953083357167</v>
      </c>
      <c r="F57" s="4">
        <f t="shared" si="4"/>
        <v>0.99624314928536628</v>
      </c>
      <c r="G57" s="5">
        <f t="shared" si="5"/>
        <v>1930.1863541070134</v>
      </c>
      <c r="H57" s="12">
        <f>ABS(C57-G57)/C57</f>
        <v>1.4205130691004413E-2</v>
      </c>
    </row>
    <row r="58" spans="1:8" x14ac:dyDescent="0.15">
      <c r="A58">
        <v>55</v>
      </c>
      <c r="B58" s="1">
        <v>35247</v>
      </c>
      <c r="C58" s="4">
        <v>2034</v>
      </c>
      <c r="D58" s="4">
        <f t="shared" si="3"/>
        <v>1946.1521166772689</v>
      </c>
      <c r="E58" s="4">
        <f>$M$2*(D58-D57)+(1-$M$2)*E57</f>
        <v>1.6999608209535504</v>
      </c>
      <c r="F58" s="4">
        <f t="shared" si="4"/>
        <v>1.0516367154836217</v>
      </c>
      <c r="G58" s="5">
        <f t="shared" si="5"/>
        <v>2057.663903878949</v>
      </c>
      <c r="H58" s="12">
        <f>ABS(C58-G58)/C58</f>
        <v>1.1634171031931656E-2</v>
      </c>
    </row>
    <row r="59" spans="1:8" x14ac:dyDescent="0.15">
      <c r="A59">
        <v>56</v>
      </c>
      <c r="B59" s="1">
        <v>35278</v>
      </c>
      <c r="C59" s="4">
        <v>2062</v>
      </c>
      <c r="D59" s="4">
        <f t="shared" si="3"/>
        <v>1970.2831046225701</v>
      </c>
      <c r="E59" s="4">
        <f>$M$2*(D59-D58)+(1-$M$2)*E58</f>
        <v>2.0090058840916516</v>
      </c>
      <c r="F59" s="4">
        <f t="shared" si="4"/>
        <v>1.0240569745048571</v>
      </c>
      <c r="G59" s="5">
        <f t="shared" si="5"/>
        <v>1978.6221726600552</v>
      </c>
      <c r="H59" s="12">
        <f>ABS(C59-G59)/C59</f>
        <v>4.0435415780768584E-2</v>
      </c>
    </row>
    <row r="60" spans="1:8" x14ac:dyDescent="0.15">
      <c r="A60">
        <v>57</v>
      </c>
      <c r="B60" s="1">
        <v>35309</v>
      </c>
      <c r="C60" s="4">
        <v>1781</v>
      </c>
      <c r="D60" s="4">
        <f t="shared" si="3"/>
        <v>1928.931399754211</v>
      </c>
      <c r="E60" s="4">
        <f>$M$2*(D60-D59)+(1-$M$2)*E59</f>
        <v>1.4116006240508123</v>
      </c>
      <c r="F60" s="4">
        <f t="shared" si="4"/>
        <v>0.96676707951662777</v>
      </c>
      <c r="G60" s="5">
        <f t="shared" si="5"/>
        <v>1936.8144325961639</v>
      </c>
      <c r="H60" s="12">
        <f>ABS(C60-G60)/C60</f>
        <v>8.7487048060732112E-2</v>
      </c>
    </row>
    <row r="61" spans="1:8" x14ac:dyDescent="0.15">
      <c r="A61">
        <v>58</v>
      </c>
      <c r="B61" s="1">
        <v>35339</v>
      </c>
      <c r="C61" s="4">
        <v>1860</v>
      </c>
      <c r="D61" s="4">
        <f t="shared" si="3"/>
        <v>1906.4013099360054</v>
      </c>
      <c r="E61" s="4">
        <f>$M$2*(D61-D60)+(1-$M$2)*E60</f>
        <v>1.0817422901750215</v>
      </c>
      <c r="F61" s="4">
        <f t="shared" si="4"/>
        <v>1.0005298325777414</v>
      </c>
      <c r="G61" s="5">
        <f t="shared" si="5"/>
        <v>1948.430005073418</v>
      </c>
      <c r="H61" s="12">
        <f>ABS(C61-G61)/C61</f>
        <v>4.7543013480332248E-2</v>
      </c>
    </row>
    <row r="62" spans="1:8" x14ac:dyDescent="0.15">
      <c r="A62">
        <v>59</v>
      </c>
      <c r="B62" s="1">
        <v>35370</v>
      </c>
      <c r="C62" s="4">
        <v>1992</v>
      </c>
      <c r="D62" s="4">
        <f t="shared" si="3"/>
        <v>1921.9440570401218</v>
      </c>
      <c r="E62" s="4">
        <f>$M$2*(D62-D61)+(1-$M$2)*E61</f>
        <v>1.2809798070747236</v>
      </c>
      <c r="F62" s="4">
        <f t="shared" si="4"/>
        <v>1.0215588414784582</v>
      </c>
      <c r="G62" s="5">
        <f t="shared" si="5"/>
        <v>1938.2302924393716</v>
      </c>
      <c r="H62" s="12">
        <f>ABS(C62-G62)/C62</f>
        <v>2.6992825080636735E-2</v>
      </c>
    </row>
    <row r="63" spans="1:8" x14ac:dyDescent="0.15">
      <c r="A63">
        <v>60</v>
      </c>
      <c r="B63" s="1">
        <v>35400</v>
      </c>
      <c r="C63" s="4">
        <v>2547</v>
      </c>
      <c r="D63" s="4">
        <f t="shared" si="3"/>
        <v>1895.3658336804667</v>
      </c>
      <c r="E63" s="4">
        <f>$M$2*(D63-D62)+(1-$M$2)*E62</f>
        <v>0.89714766448443783</v>
      </c>
      <c r="F63" s="4">
        <f t="shared" si="4"/>
        <v>1.3841619947742987</v>
      </c>
      <c r="G63" s="5">
        <f t="shared" si="5"/>
        <v>2689.5657721453153</v>
      </c>
      <c r="H63" s="12">
        <f>ABS(C63-G63)/C63</f>
        <v>5.5973997701340927E-2</v>
      </c>
    </row>
    <row r="64" spans="1:8" x14ac:dyDescent="0.15">
      <c r="A64">
        <v>61</v>
      </c>
      <c r="B64" s="1">
        <v>35431</v>
      </c>
      <c r="C64" s="4">
        <v>1706</v>
      </c>
      <c r="D64" s="4">
        <f t="shared" si="3"/>
        <v>1917.9573195030807</v>
      </c>
      <c r="E64" s="4">
        <f>$M$2*(D64-D63)+(1-$M$2)*E63</f>
        <v>1.1960429432717854</v>
      </c>
      <c r="F64" s="4">
        <f t="shared" si="4"/>
        <v>0.87048984172457833</v>
      </c>
      <c r="G64" s="5">
        <f t="shared" si="5"/>
        <v>1637.4495543047688</v>
      </c>
      <c r="H64" s="12">
        <f>ABS(C64-G64)/C64</f>
        <v>4.0181972857697097E-2</v>
      </c>
    </row>
    <row r="65" spans="1:8" x14ac:dyDescent="0.15">
      <c r="A65">
        <v>62</v>
      </c>
      <c r="B65" s="1">
        <v>35462</v>
      </c>
      <c r="C65" s="4">
        <v>1621</v>
      </c>
      <c r="D65" s="4">
        <f t="shared" si="3"/>
        <v>1915.9718327152175</v>
      </c>
      <c r="E65" s="4">
        <f>$M$2*(D65-D64)+(1-$M$2)*E64</f>
        <v>1.152209192316747</v>
      </c>
      <c r="F65" s="4">
        <f t="shared" si="4"/>
        <v>0.84880360687036049</v>
      </c>
      <c r="G65" s="5">
        <f t="shared" si="5"/>
        <v>1630.8934189434726</v>
      </c>
      <c r="H65" s="12">
        <f>ABS(C65-G65)/C65</f>
        <v>6.1032812729627543E-3</v>
      </c>
    </row>
    <row r="66" spans="1:8" x14ac:dyDescent="0.15">
      <c r="A66">
        <v>63</v>
      </c>
      <c r="B66" s="1">
        <v>35490</v>
      </c>
      <c r="C66" s="4">
        <v>1853</v>
      </c>
      <c r="D66" s="4">
        <f t="shared" si="3"/>
        <v>1941.4271080839969</v>
      </c>
      <c r="E66" s="4">
        <f>$M$2*(D66-D65)+(1-$M$2)*E65</f>
        <v>1.4870464059368866</v>
      </c>
      <c r="F66" s="4">
        <f t="shared" si="4"/>
        <v>0.93197171394236622</v>
      </c>
      <c r="G66" s="5">
        <f t="shared" si="5"/>
        <v>1770.8536914756269</v>
      </c>
      <c r="H66" s="12">
        <f>ABS(C66-G66)/C66</f>
        <v>4.4331521060104226E-2</v>
      </c>
    </row>
    <row r="67" spans="1:8" x14ac:dyDescent="0.15">
      <c r="A67">
        <v>64</v>
      </c>
      <c r="B67" s="1">
        <v>35521</v>
      </c>
      <c r="C67" s="4">
        <v>1817</v>
      </c>
      <c r="D67" s="4">
        <f t="shared" si="3"/>
        <v>1944.7462241876906</v>
      </c>
      <c r="E67" s="4">
        <f>$M$2*(D67-D66)+(1-$M$2)*E66</f>
        <v>1.512287875811535</v>
      </c>
      <c r="F67" s="4">
        <f t="shared" si="4"/>
        <v>0.93259789994984699</v>
      </c>
      <c r="G67" s="5">
        <f t="shared" si="5"/>
        <v>1810.7519878564692</v>
      </c>
      <c r="H67" s="12">
        <f>ABS(C67-G67)/C67</f>
        <v>3.4386417961094038E-3</v>
      </c>
    </row>
    <row r="68" spans="1:8" x14ac:dyDescent="0.15">
      <c r="A68">
        <v>65</v>
      </c>
      <c r="B68" s="1">
        <v>35551</v>
      </c>
      <c r="C68" s="4">
        <v>2060</v>
      </c>
      <c r="D68" s="4">
        <f t="shared" si="3"/>
        <v>1977.3411187556101</v>
      </c>
      <c r="E68" s="4">
        <f>$M$2*(D68-D67)+(1-$M$2)*E67</f>
        <v>1.9405306885194973</v>
      </c>
      <c r="F68" s="4">
        <f t="shared" si="4"/>
        <v>1.01127803206381</v>
      </c>
      <c r="G68" s="5">
        <f t="shared" si="5"/>
        <v>1946.2602335574272</v>
      </c>
      <c r="H68" s="12">
        <f>ABS(C68-G68)/C68</f>
        <v>5.5213478855617851E-2</v>
      </c>
    </row>
    <row r="69" spans="1:8" x14ac:dyDescent="0.15">
      <c r="A69">
        <v>66</v>
      </c>
      <c r="B69" s="1">
        <v>35582</v>
      </c>
      <c r="C69" s="4">
        <v>2002</v>
      </c>
      <c r="D69" s="4">
        <f t="shared" si="3"/>
        <v>1987.5532238726432</v>
      </c>
      <c r="E69" s="4">
        <f>$M$2*(D69-D68)+(1-$M$2)*E68</f>
        <v>2.0544928903990889</v>
      </c>
      <c r="F69" s="4">
        <f t="shared" si="4"/>
        <v>0.99918301776733864</v>
      </c>
      <c r="G69" s="5">
        <f t="shared" si="5"/>
        <v>1971.8457837649539</v>
      </c>
      <c r="H69" s="12">
        <f>ABS(C69-G69)/C69</f>
        <v>1.5062046071451589E-2</v>
      </c>
    </row>
    <row r="70" spans="1:8" x14ac:dyDescent="0.15">
      <c r="A70">
        <v>67</v>
      </c>
      <c r="B70" s="1">
        <v>35612</v>
      </c>
      <c r="C70" s="4">
        <v>2098</v>
      </c>
      <c r="D70" s="4">
        <f t="shared" si="3"/>
        <v>1991.0773497154416</v>
      </c>
      <c r="E70" s="4">
        <f>$M$2*(D70-D69)+(1-$M$2)*E69</f>
        <v>2.0747408623731896</v>
      </c>
      <c r="F70" s="4">
        <f t="shared" si="4"/>
        <v>1.0521852312750857</v>
      </c>
      <c r="G70" s="5">
        <f t="shared" si="5"/>
        <v>2092.3445243575538</v>
      </c>
      <c r="H70" s="12">
        <f>ABS(C70-G70)/C70</f>
        <v>2.6956509258561309E-3</v>
      </c>
    </row>
    <row r="71" spans="1:8" x14ac:dyDescent="0.15">
      <c r="A71">
        <v>68</v>
      </c>
      <c r="B71" s="1">
        <v>35643</v>
      </c>
      <c r="C71" s="4">
        <v>2079</v>
      </c>
      <c r="D71" s="4">
        <f t="shared" si="3"/>
        <v>2003.265688480376</v>
      </c>
      <c r="E71" s="4">
        <f>$M$2*(D71-D70)+(1-$M$2)*E70</f>
        <v>2.2140816729844763</v>
      </c>
      <c r="F71" s="4">
        <f t="shared" si="4"/>
        <v>1.0277261740730337</v>
      </c>
      <c r="G71" s="5">
        <f t="shared" si="5"/>
        <v>2041.1012996051479</v>
      </c>
      <c r="H71" s="12">
        <f>ABS(C71-G71)/C71</f>
        <v>1.8229293119216974E-2</v>
      </c>
    </row>
    <row r="72" spans="1:8" x14ac:dyDescent="0.15">
      <c r="A72">
        <v>69</v>
      </c>
      <c r="B72" s="1">
        <v>35674</v>
      </c>
      <c r="C72" s="4">
        <v>1892</v>
      </c>
      <c r="D72" s="4">
        <f t="shared" si="3"/>
        <v>1992.241700205313</v>
      </c>
      <c r="E72" s="4">
        <f>$M$2*(D72-D71)+(1-$M$2)*E71</f>
        <v>2.0316932277188484</v>
      </c>
      <c r="F72" s="4">
        <f t="shared" si="4"/>
        <v>0.96226088214527983</v>
      </c>
      <c r="G72" s="5">
        <f t="shared" si="5"/>
        <v>1938.8318204208422</v>
      </c>
      <c r="H72" s="12">
        <f>ABS(C72-G72)/C72</f>
        <v>2.47525477911428E-2</v>
      </c>
    </row>
    <row r="73" spans="1:8" x14ac:dyDescent="0.15">
      <c r="A73">
        <v>70</v>
      </c>
      <c r="B73" s="1">
        <v>35704</v>
      </c>
      <c r="C73" s="4">
        <v>2050</v>
      </c>
      <c r="D73" s="4">
        <f t="shared" si="3"/>
        <v>2009.2056114551388</v>
      </c>
      <c r="E73" s="4">
        <f>$M$2*(D73-D72)+(1-$M$2)*E72</f>
        <v>2.2374229179310663</v>
      </c>
      <c r="F73" s="4">
        <f t="shared" si="4"/>
        <v>1.0058197834668874</v>
      </c>
      <c r="G73" s="5">
        <f t="shared" si="5"/>
        <v>1995.3300244457957</v>
      </c>
      <c r="H73" s="12">
        <f>ABS(C73-G73)/C73</f>
        <v>2.6668280758148418E-2</v>
      </c>
    </row>
    <row r="74" spans="1:8" x14ac:dyDescent="0.15">
      <c r="A74">
        <v>71</v>
      </c>
      <c r="B74" s="1">
        <v>35735</v>
      </c>
      <c r="C74" s="4">
        <v>2082</v>
      </c>
      <c r="D74" s="4">
        <f t="shared" si="3"/>
        <v>2018.7173573329201</v>
      </c>
      <c r="E74" s="4">
        <f>$M$2*(D74-D73)+(1-$M$2)*E73</f>
        <v>2.3376454171483969</v>
      </c>
      <c r="F74" s="4">
        <f t="shared" si="4"/>
        <v>1.0241675778818455</v>
      </c>
      <c r="G74" s="5">
        <f t="shared" si="5"/>
        <v>2054.8074158940676</v>
      </c>
      <c r="H74" s="12">
        <f>ABS(C74-G74)/C74</f>
        <v>1.3060799282388272E-2</v>
      </c>
    </row>
    <row r="75" spans="1:8" x14ac:dyDescent="0.15">
      <c r="A75">
        <v>72</v>
      </c>
      <c r="B75" s="1">
        <v>35765</v>
      </c>
      <c r="C75" s="4">
        <v>2821</v>
      </c>
      <c r="D75" s="4">
        <f t="shared" si="3"/>
        <v>2025.7010774281266</v>
      </c>
      <c r="E75" s="4">
        <f>$M$2*(D75-D74)+(1-$M$2)*E74</f>
        <v>2.4016570397221253</v>
      </c>
      <c r="F75" s="4">
        <f t="shared" si="4"/>
        <v>1.3864088595935748</v>
      </c>
      <c r="G75" s="5">
        <f t="shared" si="5"/>
        <v>2797.4675241551104</v>
      </c>
      <c r="H75" s="12">
        <f>ABS(C75-G75)/C75</f>
        <v>8.3418914728428332E-3</v>
      </c>
    </row>
    <row r="76" spans="1:8" x14ac:dyDescent="0.15">
      <c r="A76">
        <v>73</v>
      </c>
      <c r="B76" s="1">
        <v>35796</v>
      </c>
      <c r="C76" s="4">
        <v>1846</v>
      </c>
      <c r="D76" s="4">
        <f t="shared" si="3"/>
        <v>2053.3925689842481</v>
      </c>
      <c r="E76" s="4">
        <f>$M$2*(D76-D75)+(1-$M$2)*E75</f>
        <v>2.7500895239568415</v>
      </c>
      <c r="F76" s="4">
        <f t="shared" si="4"/>
        <v>0.87815465739273213</v>
      </c>
      <c r="G76" s="5">
        <f t="shared" si="5"/>
        <v>1765.442828328102</v>
      </c>
      <c r="H76" s="12">
        <f>ABS(C76-G76)/C76</f>
        <v>4.3638771219879739E-2</v>
      </c>
    </row>
    <row r="77" spans="1:8" x14ac:dyDescent="0.15">
      <c r="A77">
        <v>74</v>
      </c>
      <c r="B77" s="1">
        <v>35827</v>
      </c>
      <c r="C77" s="4">
        <v>1768</v>
      </c>
      <c r="D77" s="4">
        <f t="shared" si="3"/>
        <v>2063.4635472921946</v>
      </c>
      <c r="E77" s="4">
        <f>$M$2*(D77-D76)+(1-$M$2)*E76</f>
        <v>2.8509535871106539</v>
      </c>
      <c r="F77" s="4">
        <f t="shared" si="4"/>
        <v>0.85093763309834047</v>
      </c>
      <c r="G77" s="5">
        <f t="shared" si="5"/>
        <v>1745.2613047817763</v>
      </c>
      <c r="H77" s="12">
        <f>ABS(C77-G77)/C77</f>
        <v>1.2861252951483999E-2</v>
      </c>
    </row>
    <row r="78" spans="1:8" x14ac:dyDescent="0.15">
      <c r="A78">
        <v>75</v>
      </c>
      <c r="B78" s="1">
        <v>35855</v>
      </c>
      <c r="C78" s="4">
        <v>1894</v>
      </c>
      <c r="D78" s="4">
        <f t="shared" si="3"/>
        <v>2057.0055467714283</v>
      </c>
      <c r="E78" s="4">
        <f>$M$2*(D78-D77)+(1-$M$2)*E77</f>
        <v>2.7226988133069256</v>
      </c>
      <c r="F78" s="4">
        <f t="shared" si="4"/>
        <v>0.92900695650139709</v>
      </c>
      <c r="G78" s="5">
        <f t="shared" si="5"/>
        <v>1925.7466669284513</v>
      </c>
      <c r="H78" s="12">
        <f>ABS(C78-G78)/C78</f>
        <v>1.6761703763701851E-2</v>
      </c>
    </row>
    <row r="79" spans="1:8" x14ac:dyDescent="0.15">
      <c r="A79">
        <v>76</v>
      </c>
      <c r="B79" s="1">
        <v>35886</v>
      </c>
      <c r="C79" s="4">
        <v>1963</v>
      </c>
      <c r="D79" s="4">
        <f t="shared" si="3"/>
        <v>2072.0652960521593</v>
      </c>
      <c r="E79" s="4">
        <f>$M$2*(D79-D78)+(1-$M$2)*E78</f>
        <v>2.8926733989336588</v>
      </c>
      <c r="F79" s="4">
        <f t="shared" si="4"/>
        <v>0.93654227152467762</v>
      </c>
      <c r="G79" s="5">
        <f t="shared" si="5"/>
        <v>1920.8982362997069</v>
      </c>
      <c r="H79" s="12">
        <f>ABS(C79-G79)/C79</f>
        <v>2.1447663627250677E-2</v>
      </c>
    </row>
    <row r="80" spans="1:8" x14ac:dyDescent="0.15">
      <c r="A80">
        <v>77</v>
      </c>
      <c r="B80" s="1">
        <v>35916</v>
      </c>
      <c r="C80" s="4">
        <v>2140</v>
      </c>
      <c r="D80" s="4">
        <f t="shared" ref="D80:D143" si="6">$M$4*C80/F68+(1-$M$4)*(D79+E79)</f>
        <v>2086.2105405520242</v>
      </c>
      <c r="E80" s="4">
        <f>$M$2*(D80-D79)+(1-$M$2)*E79</f>
        <v>3.0477064933646569</v>
      </c>
      <c r="F80" s="4">
        <f t="shared" ref="F80:F143" si="7">$M$3*C80/(D79+E79)+(1-$M$3)*F68</f>
        <v>1.0151505639773872</v>
      </c>
      <c r="G80" s="5">
        <f t="shared" si="5"/>
        <v>2098.3594119616205</v>
      </c>
      <c r="H80" s="12">
        <f>ABS(C80-G80)/C80</f>
        <v>1.9458218709523141E-2</v>
      </c>
    </row>
    <row r="81" spans="1:8" x14ac:dyDescent="0.15">
      <c r="A81">
        <v>78</v>
      </c>
      <c r="B81" s="1">
        <v>35947</v>
      </c>
      <c r="C81" s="4">
        <v>2059</v>
      </c>
      <c r="D81" s="4">
        <f t="shared" si="6"/>
        <v>2081.4493941120591</v>
      </c>
      <c r="E81" s="4">
        <f>$M$2*(D81-D80)+(1-$M$2)*E80</f>
        <v>2.9401194696212118</v>
      </c>
      <c r="F81" s="4">
        <f t="shared" si="7"/>
        <v>0.99654594488271753</v>
      </c>
      <c r="G81" s="5">
        <f t="shared" si="5"/>
        <v>2087.5513601781117</v>
      </c>
      <c r="H81" s="12">
        <f>ABS(C81-G81)/C81</f>
        <v>1.3866614948087292E-2</v>
      </c>
    </row>
    <row r="82" spans="1:8" x14ac:dyDescent="0.15">
      <c r="A82">
        <v>79</v>
      </c>
      <c r="B82" s="1">
        <v>35977</v>
      </c>
      <c r="C82" s="4">
        <v>2209</v>
      </c>
      <c r="D82" s="4">
        <f t="shared" si="6"/>
        <v>2088.5025499503727</v>
      </c>
      <c r="E82" s="4">
        <f>$M$2*(D82-D81)+(1-$M$2)*E81</f>
        <v>2.9967871191766848</v>
      </c>
      <c r="F82" s="4">
        <f t="shared" si="7"/>
        <v>1.0536513118592767</v>
      </c>
      <c r="G82" s="5">
        <f t="shared" ref="G82:G145" si="8">(D81+1*E81)*F70</f>
        <v>2193.1638624153034</v>
      </c>
      <c r="H82" s="12">
        <f>ABS(C82-G82)/C82</f>
        <v>7.1689169690795128E-3</v>
      </c>
    </row>
    <row r="83" spans="1:8" x14ac:dyDescent="0.15">
      <c r="A83">
        <v>80</v>
      </c>
      <c r="B83" s="1">
        <v>36008</v>
      </c>
      <c r="C83" s="4">
        <v>2118</v>
      </c>
      <c r="D83" s="4">
        <f t="shared" si="6"/>
        <v>2083.1263276043846</v>
      </c>
      <c r="E83" s="4">
        <f>$M$2*(D83-D82)+(1-$M$2)*E82</f>
        <v>2.8814273889033886</v>
      </c>
      <c r="F83" s="4">
        <f t="shared" si="7"/>
        <v>1.0248209258870573</v>
      </c>
      <c r="G83" s="5">
        <f t="shared" si="8"/>
        <v>2149.4886117627743</v>
      </c>
      <c r="H83" s="12">
        <f>ABS(C83-G83)/C83</f>
        <v>1.4867144363916113E-2</v>
      </c>
    </row>
    <row r="84" spans="1:8" x14ac:dyDescent="0.15">
      <c r="A84">
        <v>81</v>
      </c>
      <c r="B84" s="1">
        <v>36039</v>
      </c>
      <c r="C84" s="4">
        <v>2031</v>
      </c>
      <c r="D84" s="4">
        <f t="shared" si="6"/>
        <v>2092.7431066625845</v>
      </c>
      <c r="E84" s="4">
        <f>$M$2*(D84-D83)+(1-$M$2)*E83</f>
        <v>2.9742241730344041</v>
      </c>
      <c r="F84" s="4">
        <f t="shared" si="7"/>
        <v>0.96445479392168154</v>
      </c>
      <c r="G84" s="5">
        <f t="shared" si="8"/>
        <v>2007.283662481736</v>
      </c>
      <c r="H84" s="12">
        <f>ABS(C84-G84)/C84</f>
        <v>1.1677172584078792E-2</v>
      </c>
    </row>
    <row r="85" spans="1:8" x14ac:dyDescent="0.15">
      <c r="A85">
        <v>82</v>
      </c>
      <c r="B85" s="1">
        <v>36069</v>
      </c>
      <c r="C85" s="4">
        <v>2163</v>
      </c>
      <c r="D85" s="4">
        <f t="shared" si="6"/>
        <v>2110.6840609885717</v>
      </c>
      <c r="E85" s="4">
        <f>$M$2*(D85-D84)+(1-$M$2)*E84</f>
        <v>3.1804293565709876</v>
      </c>
      <c r="F85" s="4">
        <f t="shared" si="7"/>
        <v>1.0108919834430021</v>
      </c>
      <c r="G85" s="5">
        <f t="shared" si="8"/>
        <v>2107.9139519088858</v>
      </c>
      <c r="H85" s="12">
        <f>ABS(C85-G85)/C85</f>
        <v>2.546742861355257E-2</v>
      </c>
    </row>
    <row r="86" spans="1:8" x14ac:dyDescent="0.15">
      <c r="A86">
        <v>83</v>
      </c>
      <c r="B86" s="1">
        <v>36100</v>
      </c>
      <c r="C86" s="4">
        <v>2154</v>
      </c>
      <c r="D86" s="4">
        <f t="shared" si="6"/>
        <v>2110.942309566155</v>
      </c>
      <c r="E86" s="4">
        <f>$M$2*(D86-D85)+(1-$M$2)*E85</f>
        <v>3.1401688041523728</v>
      </c>
      <c r="F86" s="4">
        <f t="shared" si="7"/>
        <v>1.0231678474086052</v>
      </c>
      <c r="G86" s="5">
        <f t="shared" si="8"/>
        <v>2164.9514750472267</v>
      </c>
      <c r="H86" s="12">
        <f>ABS(C86-G86)/C86</f>
        <v>5.0842502540514034E-3</v>
      </c>
    </row>
    <row r="87" spans="1:8" x14ac:dyDescent="0.15">
      <c r="A87">
        <v>84</v>
      </c>
      <c r="B87" s="1">
        <v>36130</v>
      </c>
      <c r="C87" s="4">
        <v>3037</v>
      </c>
      <c r="D87" s="4">
        <f t="shared" si="6"/>
        <v>2134.9798174743341</v>
      </c>
      <c r="E87" s="4">
        <f>$M$2*(D87-D86)+(1-$M$2)*E86</f>
        <v>3.4280833720863662</v>
      </c>
      <c r="F87" s="4">
        <f t="shared" si="7"/>
        <v>1.3960858956425166</v>
      </c>
      <c r="G87" s="5">
        <f t="shared" si="8"/>
        <v>2930.9826779241362</v>
      </c>
      <c r="H87" s="12">
        <f>ABS(C87-G87)/C87</f>
        <v>3.4908568348983808E-2</v>
      </c>
    </row>
    <row r="88" spans="1:8" x14ac:dyDescent="0.15">
      <c r="A88">
        <v>85</v>
      </c>
      <c r="B88" s="1">
        <v>36161</v>
      </c>
      <c r="C88" s="4">
        <v>1866</v>
      </c>
      <c r="D88" s="4">
        <f t="shared" si="6"/>
        <v>2134.7193350016983</v>
      </c>
      <c r="E88" s="4">
        <f>$M$2*(D88-D87)+(1-$M$2)*E87</f>
        <v>3.3772638952049934</v>
      </c>
      <c r="F88" s="4">
        <f t="shared" si="7"/>
        <v>0.87708506090128591</v>
      </c>
      <c r="G88" s="5">
        <f t="shared" si="8"/>
        <v>1877.8528575337</v>
      </c>
      <c r="H88" s="12">
        <f>ABS(C88-G88)/C88</f>
        <v>6.3520136836548707E-3</v>
      </c>
    </row>
    <row r="89" spans="1:8" x14ac:dyDescent="0.15">
      <c r="A89">
        <v>86</v>
      </c>
      <c r="B89" s="1">
        <v>36192</v>
      </c>
      <c r="C89" s="4">
        <v>1808</v>
      </c>
      <c r="D89" s="4">
        <f t="shared" si="6"/>
        <v>2134.4397105147191</v>
      </c>
      <c r="E89" s="4">
        <f>$M$2*(D89-D88)+(1-$M$2)*E88</f>
        <v>3.3268808568048311</v>
      </c>
      <c r="F89" s="4">
        <f t="shared" si="7"/>
        <v>0.84990993847703344</v>
      </c>
      <c r="G89" s="5">
        <f t="shared" si="8"/>
        <v>1819.3868592009428</v>
      </c>
      <c r="H89" s="12">
        <f>ABS(C89-G89)/C89</f>
        <v>6.298041593441819E-3</v>
      </c>
    </row>
    <row r="90" spans="1:8" x14ac:dyDescent="0.15">
      <c r="A90">
        <v>87</v>
      </c>
      <c r="B90" s="1">
        <v>36220</v>
      </c>
      <c r="C90" s="4">
        <v>1986</v>
      </c>
      <c r="D90" s="4">
        <f t="shared" si="6"/>
        <v>2137.7665811463289</v>
      </c>
      <c r="E90" s="4">
        <f>$M$2*(D90-D89)+(1-$M$2)*E89</f>
        <v>3.3268807159264839</v>
      </c>
      <c r="F90" s="4">
        <f t="shared" si="7"/>
        <v>0.9290069533636911</v>
      </c>
      <c r="G90" s="5">
        <f t="shared" si="8"/>
        <v>1986.0000347604255</v>
      </c>
      <c r="H90" s="12">
        <f>ABS(C90-G90)/C90</f>
        <v>1.7502731862262244E-8</v>
      </c>
    </row>
    <row r="91" spans="1:8" x14ac:dyDescent="0.15">
      <c r="A91">
        <v>88</v>
      </c>
      <c r="B91" s="1">
        <v>36251</v>
      </c>
      <c r="C91" s="4">
        <v>2099</v>
      </c>
      <c r="D91" s="4">
        <f t="shared" si="6"/>
        <v>2168.4566899290667</v>
      </c>
      <c r="E91" s="4">
        <f>$M$2*(D91-D90)+(1-$M$2)*E90</f>
        <v>3.7038795264887918</v>
      </c>
      <c r="F91" s="4">
        <f t="shared" si="7"/>
        <v>0.9449939128856607</v>
      </c>
      <c r="G91" s="5">
        <f t="shared" si="8"/>
        <v>2005.2245343191125</v>
      </c>
      <c r="H91" s="12">
        <f>ABS(C91-G91)/C91</f>
        <v>4.4676258066168394E-2</v>
      </c>
    </row>
    <row r="92" spans="1:8" x14ac:dyDescent="0.15">
      <c r="A92">
        <v>89</v>
      </c>
      <c r="B92" s="1">
        <v>36281</v>
      </c>
      <c r="C92" s="4">
        <v>2210</v>
      </c>
      <c r="D92" s="4">
        <f t="shared" si="6"/>
        <v>2173.4877180576977</v>
      </c>
      <c r="E92" s="4">
        <f>$M$2*(D92-D91)+(1-$M$2)*E91</f>
        <v>3.7221644102468572</v>
      </c>
      <c r="F92" s="4">
        <f t="shared" si="7"/>
        <v>1.0155885296366167</v>
      </c>
      <c r="G92" s="5">
        <f t="shared" si="8"/>
        <v>2205.0700271322498</v>
      </c>
      <c r="H92" s="12">
        <f>ABS(C92-G92)/C92</f>
        <v>2.2307569537331068E-3</v>
      </c>
    </row>
    <row r="93" spans="1:8" x14ac:dyDescent="0.15">
      <c r="A93">
        <v>90</v>
      </c>
      <c r="B93" s="1">
        <v>36312</v>
      </c>
      <c r="C93" s="4">
        <v>2145</v>
      </c>
      <c r="D93" s="4">
        <f t="shared" si="6"/>
        <v>2170.4393377367469</v>
      </c>
      <c r="E93" s="4">
        <f>$M$2*(D93-D92)+(1-$M$2)*E92</f>
        <v>3.6288827512156869</v>
      </c>
      <c r="F93" s="4">
        <f t="shared" si="7"/>
        <v>0.9943576662911322</v>
      </c>
      <c r="G93" s="5">
        <f t="shared" si="8"/>
        <v>2169.6896795320081</v>
      </c>
      <c r="H93" s="12">
        <f>ABS(C93-G93)/C93</f>
        <v>1.1510340108162277E-2</v>
      </c>
    </row>
    <row r="94" spans="1:8" x14ac:dyDescent="0.15">
      <c r="A94">
        <v>91</v>
      </c>
      <c r="B94" s="1">
        <v>36342</v>
      </c>
      <c r="C94" s="4">
        <v>2339</v>
      </c>
      <c r="D94" s="4">
        <f t="shared" si="6"/>
        <v>2186.5929190953971</v>
      </c>
      <c r="E94" s="4">
        <f>$M$2*(D94-D93)+(1-$M$2)*E93</f>
        <v>3.8014426723669943</v>
      </c>
      <c r="F94" s="4">
        <f t="shared" si="7"/>
        <v>1.057937517454117</v>
      </c>
      <c r="G94" s="5">
        <f t="shared" si="8"/>
        <v>2290.709832588705</v>
      </c>
      <c r="H94" s="12">
        <f>ABS(C94-G94)/C94</f>
        <v>2.0645646605940569E-2</v>
      </c>
    </row>
    <row r="95" spans="1:8" x14ac:dyDescent="0.15">
      <c r="A95">
        <v>92</v>
      </c>
      <c r="B95" s="1">
        <v>36373</v>
      </c>
      <c r="C95" s="4">
        <v>2140</v>
      </c>
      <c r="D95" s="4">
        <f t="shared" si="6"/>
        <v>2162.4585568292359</v>
      </c>
      <c r="E95" s="4">
        <f>$M$2*(D95-D94)+(1-$M$2)*E94</f>
        <v>3.4165551434463968</v>
      </c>
      <c r="F95" s="4">
        <f t="shared" si="7"/>
        <v>1.0155916244225331</v>
      </c>
      <c r="G95" s="5">
        <f t="shared" si="8"/>
        <v>2244.7619778846301</v>
      </c>
      <c r="H95" s="12">
        <f>ABS(C95-G95)/C95</f>
        <v>4.8954195273191656E-2</v>
      </c>
    </row>
    <row r="96" spans="1:8" x14ac:dyDescent="0.15">
      <c r="A96">
        <v>93</v>
      </c>
      <c r="B96" s="1">
        <v>36404</v>
      </c>
      <c r="C96" s="4">
        <v>2126</v>
      </c>
      <c r="D96" s="4">
        <f t="shared" si="6"/>
        <v>2176.3906267988591</v>
      </c>
      <c r="E96" s="4">
        <f>$M$2*(D96-D95)+(1-$M$2)*E95</f>
        <v>3.5614333929072957</v>
      </c>
      <c r="F96" s="4">
        <f t="shared" si="7"/>
        <v>0.96776123643134793</v>
      </c>
      <c r="G96" s="5">
        <f t="shared" si="8"/>
        <v>2088.888634777712</v>
      </c>
      <c r="H96" s="12">
        <f>ABS(C96-G96)/C96</f>
        <v>1.7455957301170267E-2</v>
      </c>
    </row>
    <row r="97" spans="1:8" x14ac:dyDescent="0.15">
      <c r="A97">
        <v>94</v>
      </c>
      <c r="B97" s="1">
        <v>36434</v>
      </c>
      <c r="C97" s="4">
        <v>2219</v>
      </c>
      <c r="D97" s="4">
        <f t="shared" si="6"/>
        <v>2184.0892355749379</v>
      </c>
      <c r="E97" s="4">
        <f>$M$2*(D97-D96)+(1-$M$2)*E96</f>
        <v>3.6184336194425226</v>
      </c>
      <c r="F97" s="4">
        <f t="shared" si="7"/>
        <v>1.012246685255688</v>
      </c>
      <c r="G97" s="5">
        <f t="shared" si="8"/>
        <v>2203.6960619379138</v>
      </c>
      <c r="H97" s="12">
        <f>ABS(C97-G97)/C97</f>
        <v>6.8967724479883814E-3</v>
      </c>
    </row>
    <row r="98" spans="1:8" x14ac:dyDescent="0.15">
      <c r="A98">
        <v>95</v>
      </c>
      <c r="B98" s="1">
        <v>36465</v>
      </c>
      <c r="C98" s="4">
        <v>2273</v>
      </c>
      <c r="D98" s="4">
        <f t="shared" si="6"/>
        <v>2196.9511014508139</v>
      </c>
      <c r="E98" s="4">
        <f>$M$2*(D98-D97)+(1-$M$2)*E97</f>
        <v>3.7457856613025009</v>
      </c>
      <c r="F98" s="4">
        <f t="shared" si="7"/>
        <v>1.0262204679910774</v>
      </c>
      <c r="G98" s="5">
        <f t="shared" si="8"/>
        <v>2238.392146648911</v>
      </c>
      <c r="H98" s="12">
        <f>ABS(C98-G98)/C98</f>
        <v>1.5225628399071286E-2</v>
      </c>
    </row>
    <row r="99" spans="1:8" x14ac:dyDescent="0.15">
      <c r="A99">
        <v>96</v>
      </c>
      <c r="B99" s="1">
        <v>36495</v>
      </c>
      <c r="C99" s="4">
        <v>3265</v>
      </c>
      <c r="D99" s="4">
        <f t="shared" si="6"/>
        <v>2238.4050666508174</v>
      </c>
      <c r="E99" s="4">
        <f>$M$2*(D99-D98)+(1-$M$2)*E98</f>
        <v>4.265312772645137</v>
      </c>
      <c r="F99" s="4">
        <f t="shared" si="7"/>
        <v>1.4129774434670874</v>
      </c>
      <c r="G99" s="5">
        <f t="shared" si="8"/>
        <v>3072.3618846816171</v>
      </c>
      <c r="H99" s="12">
        <f>ABS(C99-G99)/C99</f>
        <v>5.9000954155706865E-2</v>
      </c>
    </row>
    <row r="100" spans="1:8" x14ac:dyDescent="0.15">
      <c r="A100">
        <v>97</v>
      </c>
      <c r="B100" s="1">
        <v>36526</v>
      </c>
      <c r="C100" s="4">
        <v>1920</v>
      </c>
      <c r="D100" s="4">
        <f t="shared" si="6"/>
        <v>2228.022362306077</v>
      </c>
      <c r="E100" s="4">
        <f>$M$2*(D100-D99)+(1-$M$2)*E99</f>
        <v>4.0634986805041358</v>
      </c>
      <c r="F100" s="4">
        <f t="shared" si="7"/>
        <v>0.87303988812161981</v>
      </c>
      <c r="G100" s="5">
        <f t="shared" si="8"/>
        <v>1967.0126863181376</v>
      </c>
      <c r="H100" s="12">
        <f>ABS(C100-G100)/C100</f>
        <v>2.4485774124030021E-2</v>
      </c>
    </row>
    <row r="101" spans="1:8" x14ac:dyDescent="0.15">
      <c r="A101">
        <v>98</v>
      </c>
      <c r="B101" s="1">
        <v>36557</v>
      </c>
      <c r="C101" s="4">
        <v>1976</v>
      </c>
      <c r="D101" s="4">
        <f t="shared" si="6"/>
        <v>2257.4642419974889</v>
      </c>
      <c r="E101" s="4">
        <f>$M$2*(D101-D100)+(1-$M$2)*E100</f>
        <v>4.4131511203313583</v>
      </c>
      <c r="F101" s="4">
        <f t="shared" si="7"/>
        <v>0.85673344946202667</v>
      </c>
      <c r="G101" s="5">
        <f t="shared" si="8"/>
        <v>1897.0719567865613</v>
      </c>
      <c r="H101" s="12">
        <f>ABS(C101-G101)/C101</f>
        <v>3.9943341707205843E-2</v>
      </c>
    </row>
    <row r="102" spans="1:8" x14ac:dyDescent="0.15">
      <c r="A102">
        <v>99</v>
      </c>
      <c r="B102" s="1">
        <v>36586</v>
      </c>
      <c r="C102" s="4">
        <v>2190</v>
      </c>
      <c r="D102" s="4">
        <f t="shared" si="6"/>
        <v>2287.9696107903405</v>
      </c>
      <c r="E102" s="4">
        <f>$M$2*(D102-D101)+(1-$M$2)*E101</f>
        <v>4.7726384952658929</v>
      </c>
      <c r="F102" s="4">
        <f t="shared" si="7"/>
        <v>0.93657428675790921</v>
      </c>
      <c r="G102" s="5">
        <f t="shared" si="8"/>
        <v>2101.2998258625939</v>
      </c>
      <c r="H102" s="12">
        <f>ABS(C102-G102)/C102</f>
        <v>4.0502362619820119E-2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 t="shared" si="6"/>
        <v>2282.7284881411501</v>
      </c>
      <c r="E103" s="4">
        <f>$M$2*(D103-D102)+(1-$M$2)*E102</f>
        <v>4.6346731926525671</v>
      </c>
      <c r="F103" s="4">
        <f t="shared" si="7"/>
        <v>0.94207948726793156</v>
      </c>
      <c r="G103" s="5">
        <f t="shared" si="8"/>
        <v>2166.6274693906757</v>
      </c>
      <c r="H103" s="12">
        <f>ABS(C103-G103)/C103</f>
        <v>1.6241777387746594E-2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 t="shared" si="6"/>
        <v>2296.5066884972548</v>
      </c>
      <c r="E104" s="4">
        <f>$M$2*(D104-D103)+(1-$M$2)*E103</f>
        <v>4.7606487850259898</v>
      </c>
      <c r="F104" s="4">
        <f t="shared" si="7"/>
        <v>1.0184552042125083</v>
      </c>
      <c r="G104" s="5">
        <f t="shared" si="8"/>
        <v>2323.0197897639596</v>
      </c>
      <c r="H104" s="12">
        <f>ABS(C104-G104)/C104</f>
        <v>1.4416720507441841E-2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 t="shared" si="6"/>
        <v>2335.5432591749304</v>
      </c>
      <c r="E105" s="4">
        <f>$M$2*(D105-D104)+(1-$M$2)*E104</f>
        <v>5.2328877238275302</v>
      </c>
      <c r="F105" s="4">
        <f t="shared" si="7"/>
        <v>1.0048156188657735</v>
      </c>
      <c r="G105" s="5">
        <f t="shared" si="8"/>
        <v>2288.2828190120167</v>
      </c>
      <c r="H105" s="12">
        <f>ABS(C105-G105)/C105</f>
        <v>5.1685528797340771E-2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 t="shared" si="6"/>
        <v>2337.3160749546782</v>
      </c>
      <c r="E106" s="4">
        <f>$M$2*(D106-D105)+(1-$M$2)*E105</f>
        <v>5.1852163378275646</v>
      </c>
      <c r="F106" s="4">
        <f t="shared" si="7"/>
        <v>1.0568332678937058</v>
      </c>
      <c r="G106" s="5">
        <f t="shared" si="8"/>
        <v>2476.3949057658856</v>
      </c>
      <c r="H106" s="12">
        <f>ABS(C106-G106)/C106</f>
        <v>5.4384513868800631E-3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 t="shared" si="6"/>
        <v>2354.0652192153743</v>
      </c>
      <c r="E107" s="4">
        <f>$M$2*(D107-D106)+(1-$M$2)*E106</f>
        <v>5.3445391729004266</v>
      </c>
      <c r="F107" s="4">
        <f t="shared" si="7"/>
        <v>1.0191318148077779</v>
      </c>
      <c r="G107" s="5">
        <f t="shared" si="8"/>
        <v>2379.0246916356373</v>
      </c>
      <c r="H107" s="12">
        <f>ABS(C107-G107)/C107</f>
        <v>1.7743727648374369E-2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 t="shared" si="6"/>
        <v>2380.4909127322935</v>
      </c>
      <c r="E108" s="4">
        <f>$M$2*(D108-D107)+(1-$M$2)*E107</f>
        <v>5.6349862683078236</v>
      </c>
      <c r="F108" s="4">
        <f t="shared" si="7"/>
        <v>0.97386701724214975</v>
      </c>
      <c r="G108" s="5">
        <f t="shared" si="8"/>
        <v>2283.3453050260246</v>
      </c>
      <c r="H108" s="12">
        <f>ABS(C108-G108)/C108</f>
        <v>3.1660175985570582E-2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 t="shared" si="6"/>
        <v>2369.0236884721689</v>
      </c>
      <c r="E109" s="4">
        <f>$M$2*(D109-D108)+(1-$M$2)*E108</f>
        <v>5.3993593528188084</v>
      </c>
      <c r="F109" s="4">
        <f t="shared" si="7"/>
        <v>1.0071236513810551</v>
      </c>
      <c r="G109" s="5">
        <f t="shared" si="8"/>
        <v>2415.3480318661072</v>
      </c>
      <c r="H109" s="12">
        <f>ABS(C109-G109)/C109</f>
        <v>2.6933687017902743E-2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 t="shared" si="6"/>
        <v>2404.3330184371071</v>
      </c>
      <c r="E110" s="4">
        <f>$M$2*(D110-D109)+(1-$M$2)*E109</f>
        <v>5.8114460889740061</v>
      </c>
      <c r="F110" s="4">
        <f t="shared" si="7"/>
        <v>1.0353485709520838</v>
      </c>
      <c r="G110" s="5">
        <f t="shared" si="8"/>
        <v>2436.6815313477591</v>
      </c>
      <c r="H110" s="12">
        <f>ABS(C110-G110)/C110</f>
        <v>4.406373819232675E-2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 t="shared" si="6"/>
        <v>2404.2494910636178</v>
      </c>
      <c r="E111" s="4">
        <f>$M$2*(D111-D110)+(1-$M$2)*E110</f>
        <v>5.730227675042042</v>
      </c>
      <c r="F111" s="4">
        <f t="shared" si="7"/>
        <v>1.4105370717741703</v>
      </c>
      <c r="G111" s="5">
        <f t="shared" si="8"/>
        <v>3405.4797638724149</v>
      </c>
      <c r="H111" s="12">
        <f>ABS(C111-G111)/C111</f>
        <v>9.0310411473821864E-3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 t="shared" si="6"/>
        <v>2411.5421793737059</v>
      </c>
      <c r="E112" s="4">
        <f>$M$2*(D112-D111)+(1-$M$2)*E111</f>
        <v>5.7517545869811073</v>
      </c>
      <c r="F112" s="4">
        <f t="shared" si="7"/>
        <v>0.87343956751152396</v>
      </c>
      <c r="G112" s="5">
        <f t="shared" si="8"/>
        <v>2104.0084240229721</v>
      </c>
      <c r="H112" s="12">
        <f>ABS(C112-G112)/C112</f>
        <v>2.3667975234840581E-3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 t="shared" si="6"/>
        <v>2411.2408389916145</v>
      </c>
      <c r="E113" s="4">
        <f>$M$2*(D113-D112)+(1-$M$2)*E112</f>
        <v>5.6683576428051801</v>
      </c>
      <c r="F113" s="4">
        <f t="shared" si="7"/>
        <v>0.85521857822569458</v>
      </c>
      <c r="G113" s="5">
        <f t="shared" si="8"/>
        <v>2070.9765704057718</v>
      </c>
      <c r="H113" s="12">
        <f>ABS(C113-G113)/C113</f>
        <v>9.2478413283488218E-3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 t="shared" si="6"/>
        <v>2435.4039992864928</v>
      </c>
      <c r="E114" s="4">
        <f>$M$2*(D114-D113)+(1-$M$2)*E113</f>
        <v>5.9231710947996508</v>
      </c>
      <c r="F114" s="4">
        <f t="shared" si="7"/>
        <v>0.94163502142637812</v>
      </c>
      <c r="G114" s="5">
        <f t="shared" si="8"/>
        <v>2263.6150069965133</v>
      </c>
      <c r="H114" s="12">
        <f>ABS(C114-G114)/C114</f>
        <v>2.7238931243440768E-2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 t="shared" si="6"/>
        <v>2421.3336173148937</v>
      </c>
      <c r="E115" s="4">
        <f>$M$2*(D115-D114)+(1-$M$2)*E114</f>
        <v>5.6477085029394107</v>
      </c>
      <c r="F115" s="4">
        <f t="shared" si="7"/>
        <v>0.93663153224726325</v>
      </c>
      <c r="G115" s="5">
        <f t="shared" si="8"/>
        <v>2299.9242489260782</v>
      </c>
      <c r="H115" s="12">
        <f>ABS(C115-G115)/C115</f>
        <v>3.0893881186050309E-2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 t="shared" si="6"/>
        <v>2426.5059151873315</v>
      </c>
      <c r="E116" s="4">
        <f>$M$2*(D116-D115)+(1-$M$2)*E115</f>
        <v>5.6411584993437049</v>
      </c>
      <c r="F116" s="4">
        <f t="shared" si="7"/>
        <v>1.0183143316689518</v>
      </c>
      <c r="G116" s="5">
        <f t="shared" si="8"/>
        <v>2471.7717618057459</v>
      </c>
      <c r="H116" s="12">
        <f>ABS(C116-G116)/C116</f>
        <v>7.1731247196189557E-4</v>
      </c>
    </row>
    <row r="117" spans="1:8" x14ac:dyDescent="0.15">
      <c r="A117">
        <v>114</v>
      </c>
      <c r="B117" s="1">
        <v>37043</v>
      </c>
      <c r="C117" s="4">
        <v>2526</v>
      </c>
      <c r="D117" s="4">
        <f t="shared" si="6"/>
        <v>2454.4867642479057</v>
      </c>
      <c r="E117" s="4">
        <f>$M$2*(D117-D116)+(1-$M$2)*E116</f>
        <v>5.9489451665216526</v>
      </c>
      <c r="F117" s="4">
        <f t="shared" si="7"/>
        <v>1.0113327381094368</v>
      </c>
      <c r="G117" s="5">
        <f t="shared" si="8"/>
        <v>2443.8593670190567</v>
      </c>
      <c r="H117" s="12">
        <f>ABS(C117-G117)/C117</f>
        <v>3.2518065313120875E-2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 t="shared" si="6"/>
        <v>2430.1116675957551</v>
      </c>
      <c r="E118" s="4">
        <f>$M$2*(D118-D117)+(1-$M$2)*E117</f>
        <v>5.5311535350237921</v>
      </c>
      <c r="F118" s="4">
        <f t="shared" si="7"/>
        <v>1.0476359009897454</v>
      </c>
      <c r="G118" s="5">
        <f t="shared" si="8"/>
        <v>2600.2703112228178</v>
      </c>
      <c r="H118" s="12">
        <f>ABS(C118-G118)/C118</f>
        <v>4.7229283617727658E-2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 t="shared" si="6"/>
        <v>2445.2315141683866</v>
      </c>
      <c r="E119" s="4">
        <f>$M$2*(D119-D118)+(1-$M$2)*E118</f>
        <v>5.6632624317226341</v>
      </c>
      <c r="F119" s="4">
        <f t="shared" si="7"/>
        <v>1.021964890285338</v>
      </c>
      <c r="G119" s="5">
        <f t="shared" si="8"/>
        <v>2482.2410885225468</v>
      </c>
      <c r="H119" s="12">
        <f>ABS(C119-G119)/C119</f>
        <v>1.4201315122102161E-2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 t="shared" si="6"/>
        <v>2431.0146739537981</v>
      </c>
      <c r="E120" s="4">
        <f>$M$2*(D120-D119)+(1-$M$2)*E119</f>
        <v>5.3893629110514505</v>
      </c>
      <c r="F120" s="4">
        <f t="shared" si="7"/>
        <v>0.96828905481932837</v>
      </c>
      <c r="G120" s="5">
        <f t="shared" si="8"/>
        <v>2386.8455856619134</v>
      </c>
      <c r="H120" s="12">
        <f>ABS(C120-G120)/C120</f>
        <v>3.0589631114815823E-2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 t="shared" si="6"/>
        <v>2424.2585751959382</v>
      </c>
      <c r="E121" s="4">
        <f>$M$2*(D121-D120)+(1-$M$2)*E120</f>
        <v>5.2220279536505974</v>
      </c>
      <c r="F121" s="4">
        <f t="shared" si="7"/>
        <v>1.0035785432779085</v>
      </c>
      <c r="G121" s="5">
        <f t="shared" si="8"/>
        <v>2453.7601298468703</v>
      </c>
      <c r="H121" s="12">
        <f>ABS(C121-G121)/C121</f>
        <v>1.8580377686538113E-2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 t="shared" si="6"/>
        <v>2461.851417226042</v>
      </c>
      <c r="E122" s="4">
        <f>$M$2*(D122-D121)+(1-$M$2)*E121</f>
        <v>5.6680191347334441</v>
      </c>
      <c r="F122" s="4">
        <f t="shared" si="7"/>
        <v>1.0450896876072986</v>
      </c>
      <c r="G122" s="5">
        <f t="shared" si="8"/>
        <v>2515.3592706267332</v>
      </c>
      <c r="H122" s="12">
        <f>ABS(C122-G122)/C122</f>
        <v>4.6490041460677339E-2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 t="shared" si="6"/>
        <v>2479.4291375319426</v>
      </c>
      <c r="E123" s="4">
        <f>$M$2*(D123-D122)+(1-$M$2)*E122</f>
        <v>5.8321058851972305</v>
      </c>
      <c r="F123" s="4">
        <f t="shared" si="7"/>
        <v>1.4153444330156988</v>
      </c>
      <c r="G123" s="5">
        <f t="shared" si="8"/>
        <v>3480.5276403101798</v>
      </c>
      <c r="H123" s="12">
        <f>ABS(C123-G123)/C123</f>
        <v>1.7355268122478888E-2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 t="shared" si="6"/>
        <v>2467.5131789046977</v>
      </c>
      <c r="E124" s="4">
        <f>$M$2*(D124-D123)+(1-$M$2)*E123</f>
        <v>5.5875806707511595</v>
      </c>
      <c r="F124" s="4">
        <f t="shared" si="7"/>
        <v>0.86903509621698227</v>
      </c>
      <c r="G124" s="5">
        <f t="shared" si="8"/>
        <v>2170.7255056034187</v>
      </c>
      <c r="H124" s="12">
        <f>ABS(C124-G124)/C124</f>
        <v>2.6833257144474314E-2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 t="shared" si="6"/>
        <v>2471.1701759293155</v>
      </c>
      <c r="E125" s="4">
        <f>$M$2*(D125-D124)+(1-$M$2)*E124</f>
        <v>5.5609819179831668</v>
      </c>
      <c r="F125" s="4">
        <f t="shared" si="7"/>
        <v>0.85474716049890898</v>
      </c>
      <c r="G125" s="5">
        <f t="shared" si="8"/>
        <v>2115.0417154130009</v>
      </c>
      <c r="H125" s="12">
        <f>ABS(C125-G125)/C125</f>
        <v>2.8647299255575766E-3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 t="shared" si="6"/>
        <v>2486.5472271568365</v>
      </c>
      <c r="E126" s="4">
        <f>$M$2*(D126-D125)+(1-$M$2)*E125</f>
        <v>5.6962235073547598</v>
      </c>
      <c r="F126" s="4">
        <f t="shared" si="7"/>
        <v>0.94427028052527551</v>
      </c>
      <c r="G126" s="5">
        <f t="shared" si="8"/>
        <v>2332.1767968869194</v>
      </c>
      <c r="H126" s="12">
        <f>ABS(C126-G126)/C126</f>
        <v>1.429552118050743E-2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 t="shared" si="6"/>
        <v>2482.2318031524901</v>
      </c>
      <c r="E127" s="4">
        <f>$M$2*(D127-D126)+(1-$M$2)*E126</f>
        <v>5.5582873254662513</v>
      </c>
      <c r="F127" s="4">
        <f t="shared" si="7"/>
        <v>0.9339746896099248</v>
      </c>
      <c r="G127" s="5">
        <f t="shared" si="8"/>
        <v>2334.3138019288081</v>
      </c>
      <c r="H127" s="12">
        <f>ABS(C127-G127)/C127</f>
        <v>1.4919044316873071E-2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 t="shared" si="6"/>
        <v>2497.3566351295458</v>
      </c>
      <c r="E128" s="4">
        <f>$M$2*(D128-D127)+(1-$M$2)*E127</f>
        <v>5.6900910712097899</v>
      </c>
      <c r="F128" s="4">
        <f t="shared" si="7"/>
        <v>1.021079395719831</v>
      </c>
      <c r="G128" s="5">
        <f t="shared" si="8"/>
        <v>2533.3523033177012</v>
      </c>
      <c r="H128" s="12">
        <f>ABS(C128-G128)/C128</f>
        <v>1.3876098358232319E-2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 t="shared" si="6"/>
        <v>2490.775370062202</v>
      </c>
      <c r="E129" s="4">
        <f>$M$2*(D129-D128)+(1-$M$2)*E128</f>
        <v>5.5210215938467604</v>
      </c>
      <c r="F129" s="4">
        <f t="shared" si="7"/>
        <v>1.0078316774127165</v>
      </c>
      <c r="G129" s="5">
        <f t="shared" si="8"/>
        <v>2531.4130992244718</v>
      </c>
      <c r="H129" s="12">
        <f>ABS(C129-G129)/C129</f>
        <v>1.8267537902040148E-2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 t="shared" si="6"/>
        <v>2483.9816152308013</v>
      </c>
      <c r="E130" s="4">
        <f>$M$2*(D130-D129)+(1-$M$2)*E129</f>
        <v>5.3513538904119411</v>
      </c>
      <c r="F130" s="4">
        <f t="shared" si="7"/>
        <v>1.0439864904174143</v>
      </c>
      <c r="G130" s="5">
        <f t="shared" si="8"/>
        <v>2615.2097194100352</v>
      </c>
      <c r="H130" s="12">
        <f>ABS(C130-G130)/C130</f>
        <v>1.8383847122287841E-2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 t="shared" si="6"/>
        <v>2502.9677103829918</v>
      </c>
      <c r="E131" s="4">
        <f>$M$2*(D131-D130)+(1-$M$2)*E130</f>
        <v>5.5392075027658851</v>
      </c>
      <c r="F131" s="4">
        <f t="shared" si="7"/>
        <v>1.0259174810935929</v>
      </c>
      <c r="G131" s="5">
        <f t="shared" si="8"/>
        <v>2544.0108946716355</v>
      </c>
      <c r="H131" s="12">
        <f>ABS(C131-G131)/C131</f>
        <v>1.9648980858714655E-2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 t="shared" si="6"/>
        <v>2471.2641383337896</v>
      </c>
      <c r="E132" s="4">
        <f>$M$2*(D132-D131)+(1-$M$2)*E131</f>
        <v>5.0260924726662086</v>
      </c>
      <c r="F132" s="4">
        <f t="shared" si="7"/>
        <v>0.95813793914659906</v>
      </c>
      <c r="G132" s="5">
        <f t="shared" si="8"/>
        <v>2428.9597925273465</v>
      </c>
      <c r="H132" s="12">
        <f>ABS(C132-G132)/C132</f>
        <v>5.7448755997974103E-2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 t="shared" si="6"/>
        <v>2453.375369596562</v>
      </c>
      <c r="E133" s="4">
        <f>$M$2*(D133-D132)+(1-$M$2)*E132</f>
        <v>4.7103813511845898</v>
      </c>
      <c r="F133" s="4">
        <f t="shared" si="7"/>
        <v>0.99702088132865319</v>
      </c>
      <c r="G133" s="5">
        <f t="shared" si="8"/>
        <v>2485.1517425660586</v>
      </c>
      <c r="H133" s="12">
        <f>ABS(C133-G133)/C133</f>
        <v>3.5048622476492548E-2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 t="shared" si="6"/>
        <v>2466.4742708737167</v>
      </c>
      <c r="E134" s="4">
        <f>$M$2*(D134-D133)+(1-$M$2)*E133</f>
        <v>4.8259547779289544</v>
      </c>
      <c r="F134" s="4">
        <f t="shared" si="7"/>
        <v>1.0476080825822087</v>
      </c>
      <c r="G134" s="5">
        <f t="shared" si="8"/>
        <v>2568.9200695699324</v>
      </c>
      <c r="H134" s="12">
        <f>ABS(C134-G134)/C134</f>
        <v>1.2333691053466987E-2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 t="shared" si="6"/>
        <v>2469.4194039320746</v>
      </c>
      <c r="E135" s="4">
        <f>$M$2*(D135-D134)+(1-$M$2)*E134</f>
        <v>4.8000416236246917</v>
      </c>
      <c r="F135" s="4">
        <f t="shared" si="7"/>
        <v>1.4145838156543886</v>
      </c>
      <c r="G135" s="5">
        <f t="shared" si="8"/>
        <v>3497.741016686497</v>
      </c>
      <c r="H135" s="12">
        <f>ABS(C135-G135)/C135</f>
        <v>2.7927226738810223E-3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 t="shared" si="6"/>
        <v>2465.0423331736847</v>
      </c>
      <c r="E136" s="4">
        <f>$M$2*(D136-D135)+(1-$M$2)*E135</f>
        <v>4.6736033085264648</v>
      </c>
      <c r="F136" s="4">
        <f t="shared" si="7"/>
        <v>0.86675901832352031</v>
      </c>
      <c r="G136" s="5">
        <f t="shared" si="8"/>
        <v>2150.1835339304257</v>
      </c>
      <c r="H136" s="12">
        <f>ABS(C136-G136)/C136</f>
        <v>1.3759327642822117E-2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 t="shared" si="6"/>
        <v>2448.9397677766947</v>
      </c>
      <c r="E137" s="4">
        <f>$M$2*(D137-D136)+(1-$M$2)*E136</f>
        <v>4.387358174330414</v>
      </c>
      <c r="F137" s="4">
        <f t="shared" si="7"/>
        <v>0.84966979887360661</v>
      </c>
      <c r="G137" s="5">
        <f t="shared" si="8"/>
        <v>2110.9826839470738</v>
      </c>
      <c r="H137" s="12">
        <f>ABS(C137-G137)/C137</f>
        <v>3.1760842593877729E-2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 t="shared" si="6"/>
        <v>2440.7078501095061</v>
      </c>
      <c r="E138" s="4">
        <f>$M$2*(D138-D137)+(1-$M$2)*E137</f>
        <v>4.2134952086454334</v>
      </c>
      <c r="F138" s="4">
        <f t="shared" si="7"/>
        <v>0.9408405715931113</v>
      </c>
      <c r="G138" s="5">
        <f t="shared" si="8"/>
        <v>2316.6038934420426</v>
      </c>
      <c r="H138" s="12">
        <f>ABS(C138-G138)/C138</f>
        <v>1.918341110516612E-2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 t="shared" si="6"/>
        <v>2459.4064778363645</v>
      </c>
      <c r="E139" s="4">
        <f>$M$2*(D139-D138)+(1-$M$2)*E138</f>
        <v>4.4130651466977042</v>
      </c>
      <c r="F139" s="4">
        <f t="shared" si="7"/>
        <v>0.93788197072476798</v>
      </c>
      <c r="G139" s="5">
        <f t="shared" si="8"/>
        <v>2283.4946546142005</v>
      </c>
      <c r="H139" s="12">
        <f>ABS(C139-G139)/C139</f>
        <v>2.1219607966480713E-2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 t="shared" si="6"/>
        <v>2479.9432282819193</v>
      </c>
      <c r="E140" s="4">
        <f>$M$2*(D140-D139)+(1-$M$2)*E139</f>
        <v>4.6352103616083244</v>
      </c>
      <c r="F140" s="4">
        <f t="shared" si="7"/>
        <v>1.025797819027876</v>
      </c>
      <c r="G140" s="5">
        <f t="shared" si="8"/>
        <v>2515.755370111855</v>
      </c>
      <c r="H140" s="12">
        <f>ABS(C140-G140)/C140</f>
        <v>2.3386890484528348E-2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 t="shared" si="6"/>
        <v>2465.316446156578</v>
      </c>
      <c r="E141" s="4">
        <f>$M$2*(D141-D140)+(1-$M$2)*E140</f>
        <v>4.3698268973873073</v>
      </c>
      <c r="F141" s="4">
        <f t="shared" si="7"/>
        <v>1.0023144806556783</v>
      </c>
      <c r="G141" s="5">
        <f t="shared" si="8"/>
        <v>2504.0368554815745</v>
      </c>
      <c r="H141" s="12">
        <f>ABS(C141-G141)/C141</f>
        <v>2.9197227900359453E-2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 t="shared" si="6"/>
        <v>2478.2409684965269</v>
      </c>
      <c r="E142" s="4">
        <f>$M$2*(D142-D141)+(1-$M$2)*E141</f>
        <v>4.4876898190679633</v>
      </c>
      <c r="F142" s="4">
        <f t="shared" si="7"/>
        <v>1.0465400124779691</v>
      </c>
      <c r="G142" s="5">
        <f t="shared" si="8"/>
        <v>2578.3191046376728</v>
      </c>
      <c r="H142" s="12">
        <f>ABS(C142-G142)/C142</f>
        <v>1.2516620207708615E-2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 t="shared" si="6"/>
        <v>2512.8090985079079</v>
      </c>
      <c r="E143" s="4">
        <f>$M$2*(D143-D142)+(1-$M$2)*E142</f>
        <v>4.9021252119245275</v>
      </c>
      <c r="F143" s="4">
        <f t="shared" si="7"/>
        <v>1.0346945464162447</v>
      </c>
      <c r="G143" s="5">
        <f t="shared" si="8"/>
        <v>2547.0747313780103</v>
      </c>
      <c r="H143" s="12">
        <f>ABS(C143-G143)/C143</f>
        <v>4.2453108504507425E-2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 t="shared" ref="D144:D207" si="9">$M$4*C144/F132+(1-$M$4)*(D143+E143)</f>
        <v>2531.5971803512916</v>
      </c>
      <c r="E144" s="4">
        <f>$M$2*(D144-D143)+(1-$M$2)*E143</f>
        <v>5.0934399618070314</v>
      </c>
      <c r="F144" s="4">
        <f t="shared" ref="F144:F207" si="10">$M$3*C144/(D143+E143)+(1-$M$3)*F132</f>
        <v>0.96186940864760284</v>
      </c>
      <c r="G144" s="5">
        <f t="shared" si="8"/>
        <v>2412.3146432611825</v>
      </c>
      <c r="H144" s="12">
        <f>ABS(C144-G144)/C144</f>
        <v>1.9782753652506101E-2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 t="shared" si="9"/>
        <v>2567.3526720241553</v>
      </c>
      <c r="E145" s="4">
        <f>$M$2*(D145-D144)+(1-$M$2)*E144</f>
        <v>5.5158885485104712</v>
      </c>
      <c r="F145" s="4">
        <f t="shared" si="10"/>
        <v>1.0055306926952812</v>
      </c>
      <c r="G145" s="5">
        <f t="shared" si="8"/>
        <v>2529.133517922694</v>
      </c>
      <c r="H145" s="12">
        <f>ABS(C145-G145)/C145</f>
        <v>4.2357622899396458E-2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 t="shared" si="9"/>
        <v>2563.645116868016</v>
      </c>
      <c r="E146" s="4">
        <f>$M$2*(D146-D145)+(1-$M$2)*E145</f>
        <v>5.3888119003368278</v>
      </c>
      <c r="F146" s="4">
        <f t="shared" si="10"/>
        <v>1.044956187656543</v>
      </c>
      <c r="G146" s="5">
        <f t="shared" ref="G146:G209" si="11">(D145+1*E145)*F134</f>
        <v>2695.3578994775776</v>
      </c>
      <c r="H146" s="12">
        <f>ABS(C146-G146)/C146</f>
        <v>1.3292443412623148E-2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 t="shared" si="9"/>
        <v>2572.8756709910122</v>
      </c>
      <c r="E147" s="4">
        <f>$M$2*(D147-D146)+(1-$M$2)*E146</f>
        <v>5.4417417756020292</v>
      </c>
      <c r="F147" s="4">
        <f t="shared" si="10"/>
        <v>1.4160775351052666</v>
      </c>
      <c r="G147" s="5">
        <f t="shared" si="11"/>
        <v>3634.1138175027213</v>
      </c>
      <c r="H147" s="12">
        <f>ABS(C147-G147)/C147</f>
        <v>5.4423050074654342E-3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 t="shared" si="9"/>
        <v>2596.673507473834</v>
      </c>
      <c r="E148" s="4">
        <f>$M$2*(D148-D147)+(1-$M$2)*E147</f>
        <v>5.6946441690730856</v>
      </c>
      <c r="F148" s="4">
        <f t="shared" si="10"/>
        <v>0.87111638640377254</v>
      </c>
      <c r="G148" s="5">
        <f t="shared" si="11"/>
        <v>2234.7798696160294</v>
      </c>
      <c r="H148" s="12">
        <f>ABS(C148-G148)/C148</f>
        <v>2.5390375221967128E-2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 t="shared" si="9"/>
        <v>2604.8917743069096</v>
      </c>
      <c r="E149" s="4">
        <f>$M$2*(D149-D148)+(1-$M$2)*E148</f>
        <v>5.7294135588656223</v>
      </c>
      <c r="F149" s="4">
        <f t="shared" si="10"/>
        <v>0.85025161778845559</v>
      </c>
      <c r="G149" s="5">
        <f t="shared" si="11"/>
        <v>2211.153624001508</v>
      </c>
      <c r="H149" s="12">
        <f>ABS(C149-G149)/C149</f>
        <v>3.5359963940928443E-3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 t="shared" si="9"/>
        <v>2593.7225887542731</v>
      </c>
      <c r="E150" s="4">
        <f>$M$2*(D150-D149)+(1-$M$2)*E149</f>
        <v>5.4965919140783024</v>
      </c>
      <c r="F150" s="4">
        <f t="shared" si="10"/>
        <v>0.93654021120861319</v>
      </c>
      <c r="G150" s="5">
        <f t="shared" si="11"/>
        <v>2456.1783306047228</v>
      </c>
      <c r="H150" s="12">
        <f>ABS(C150-G150)/C150</f>
        <v>2.4261188742586638E-2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 t="shared" si="9"/>
        <v>2632.7973878284652</v>
      </c>
      <c r="E151" s="4">
        <f>$M$2*(D151-D150)+(1-$M$2)*E150</f>
        <v>5.9592180387909641</v>
      </c>
      <c r="F151" s="4">
        <f t="shared" si="10"/>
        <v>0.9464374581801438</v>
      </c>
      <c r="G151" s="5">
        <f t="shared" si="11"/>
        <v>2437.7608075108501</v>
      </c>
      <c r="H151" s="12">
        <f>ABS(C151-G151)/C151</f>
        <v>4.513873579676847E-2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 t="shared" si="9"/>
        <v>2632.9407612811619</v>
      </c>
      <c r="E152" s="4">
        <f>$M$2*(D152-D151)+(1-$M$2)*E151</f>
        <v>5.8790898285513213</v>
      </c>
      <c r="F152" s="4">
        <f t="shared" si="10"/>
        <v>1.0242013621180002</v>
      </c>
      <c r="G152" s="5">
        <f t="shared" si="11"/>
        <v>2706.8307712440319</v>
      </c>
      <c r="H152" s="12">
        <f>ABS(C152-G152)/C152</f>
        <v>8.1306410592297557E-3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 t="shared" si="9"/>
        <v>2638.2943643776798</v>
      </c>
      <c r="E153" s="4">
        <f>$M$2*(D153-D152)+(1-$M$2)*E152</f>
        <v>5.8718498979240143</v>
      </c>
      <c r="F153" s="4">
        <f t="shared" si="10"/>
        <v>1.0021735394482167</v>
      </c>
      <c r="G153" s="5">
        <f t="shared" si="11"/>
        <v>2644.9273486089269</v>
      </c>
      <c r="H153" s="12">
        <f>ABS(C153-G153)/C153</f>
        <v>7.2922762350619648E-4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 t="shared" si="9"/>
        <v>2670.2198388342485</v>
      </c>
      <c r="E154" s="4">
        <f>$M$2*(D154-D153)+(1-$M$2)*E153</f>
        <v>6.2308055535017735</v>
      </c>
      <c r="F154" s="4">
        <f t="shared" si="10"/>
        <v>1.0538214513297746</v>
      </c>
      <c r="G154" s="5">
        <f t="shared" si="11"/>
        <v>2767.2257428818152</v>
      </c>
      <c r="H154" s="12">
        <f>ABS(C154-G154)/C154</f>
        <v>3.4800926793925629E-2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 t="shared" si="9"/>
        <v>2637.5441349773582</v>
      </c>
      <c r="E155" s="4">
        <f>$M$2*(D155-D154)+(1-$M$2)*E154</f>
        <v>5.6947683675734284</v>
      </c>
      <c r="F155" s="4">
        <f t="shared" si="10"/>
        <v>1.0240737481390252</v>
      </c>
      <c r="G155" s="5">
        <f t="shared" si="11"/>
        <v>2769.3088855002493</v>
      </c>
      <c r="H155" s="12">
        <f>ABS(C155-G155)/C155</f>
        <v>5.6181878527936421E-2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 t="shared" si="9"/>
        <v>2664.7033727377639</v>
      </c>
      <c r="E156" s="4">
        <f>$M$2*(D156-D155)+(1-$M$2)*E155</f>
        <v>5.9904966131843205</v>
      </c>
      <c r="F156" s="4">
        <f t="shared" si="10"/>
        <v>0.96738486970551718</v>
      </c>
      <c r="G156" s="5">
        <f t="shared" si="11"/>
        <v>2542.4506408747279</v>
      </c>
      <c r="H156" s="12">
        <f>ABS(C156-G156)/C156</f>
        <v>2.8857662003541663E-2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 t="shared" si="9"/>
        <v>2681.9821542243271</v>
      </c>
      <c r="E157" s="4">
        <f>$M$2*(D157-D156)+(1-$M$2)*E156</f>
        <v>6.1460217566418658</v>
      </c>
      <c r="F157" s="4">
        <f t="shared" si="10"/>
        <v>1.0085317974393706</v>
      </c>
      <c r="G157" s="5">
        <f t="shared" si="11"/>
        <v>2685.4646564254999</v>
      </c>
      <c r="H157" s="12">
        <f>ABS(C157-G157)/C157</f>
        <v>1.5231149092225917E-2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 t="shared" si="9"/>
        <v>2676.1044187277753</v>
      </c>
      <c r="E158" s="4">
        <f>$M$2*(D158-D157)+(1-$M$2)*E157</f>
        <v>5.9803635904388095</v>
      </c>
      <c r="F158" s="4">
        <f t="shared" si="10"/>
        <v>1.0416557595324987</v>
      </c>
      <c r="G158" s="5">
        <f t="shared" si="11"/>
        <v>2808.9761707052098</v>
      </c>
      <c r="H158" s="12">
        <f>ABS(C158-G158)/C158</f>
        <v>1.6639945966416873E-2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 t="shared" si="9"/>
        <v>2682.656009761969</v>
      </c>
      <c r="E159" s="4">
        <f>$M$2*(D159-D158)+(1-$M$2)*E158</f>
        <v>5.9882337169578861</v>
      </c>
      <c r="F159" s="4">
        <f t="shared" si="10"/>
        <v>1.4162904987966063</v>
      </c>
      <c r="G159" s="5">
        <f t="shared" si="11"/>
        <v>3798.040007488522</v>
      </c>
      <c r="H159" s="12">
        <f>ABS(C159-G159)/C159</f>
        <v>7.787404660557877E-4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 t="shared" si="9"/>
        <v>2650.0195392371179</v>
      </c>
      <c r="E160" s="4">
        <f>$M$2*(D160-D159)+(1-$M$2)*E159</f>
        <v>5.4560791216766207</v>
      </c>
      <c r="F160" s="4">
        <f t="shared" si="10"/>
        <v>0.86227968907876118</v>
      </c>
      <c r="G160" s="5">
        <f t="shared" si="11"/>
        <v>2342.1220577046674</v>
      </c>
      <c r="H160" s="12">
        <f>ABS(C160-G160)/C160</f>
        <v>5.5485379767763604E-2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 t="shared" si="9"/>
        <v>2674.1744089123213</v>
      </c>
      <c r="E161" s="4">
        <f>$M$2*(D161-D160)+(1-$M$2)*E160</f>
        <v>5.7137030314149424</v>
      </c>
      <c r="F161" s="4">
        <f t="shared" si="10"/>
        <v>0.85447928346797353</v>
      </c>
      <c r="G161" s="5">
        <f t="shared" si="11"/>
        <v>2257.8224405073647</v>
      </c>
      <c r="H161" s="12">
        <f>ABS(C161-G161)/C161</f>
        <v>2.5119844340516097E-2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 t="shared" si="9"/>
        <v>2685.7756823760919</v>
      </c>
      <c r="E162" s="4">
        <f>$M$2*(D162-D161)+(1-$M$2)*E161</f>
        <v>5.794819449575856</v>
      </c>
      <c r="F162" s="4">
        <f t="shared" si="10"/>
        <v>0.9379930848774396</v>
      </c>
      <c r="G162" s="5">
        <f t="shared" si="11"/>
        <v>2509.8229783752381</v>
      </c>
      <c r="H162" s="12">
        <f>ABS(C162-G162)/C162</f>
        <v>7.975107361565965E-3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 t="shared" si="9"/>
        <v>2718.3073250352959</v>
      </c>
      <c r="E163" s="4">
        <f>$M$2*(D163-D162)+(1-$M$2)*E162</f>
        <v>6.1631879229019324</v>
      </c>
      <c r="F163" s="4">
        <f t="shared" si="10"/>
        <v>0.95307608009755929</v>
      </c>
      <c r="G163" s="5">
        <f t="shared" si="11"/>
        <v>2547.4031442605392</v>
      </c>
      <c r="H163" s="12">
        <f>ABS(C163-G163)/C163</f>
        <v>3.5074566567977576E-2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 t="shared" si="9"/>
        <v>2702.749566696391</v>
      </c>
      <c r="E164" s="4">
        <f>$M$2*(D164-D163)+(1-$M$2)*E163</f>
        <v>5.8639260490837222</v>
      </c>
      <c r="F164" s="4">
        <f t="shared" si="10"/>
        <v>1.0184355040331925</v>
      </c>
      <c r="G164" s="5">
        <f t="shared" si="11"/>
        <v>2790.4064104221129</v>
      </c>
      <c r="H164" s="12">
        <f>ABS(C164-G164)/C164</f>
        <v>3.0050354530126583E-2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 t="shared" si="9"/>
        <v>2727.2922611078789</v>
      </c>
      <c r="E165" s="4">
        <f>$M$2*(D165-D164)+(1-$M$2)*E164</f>
        <v>6.1212741016673391</v>
      </c>
      <c r="F165" s="4">
        <f t="shared" si="10"/>
        <v>1.0070536100057719</v>
      </c>
      <c r="G165" s="5">
        <f t="shared" si="11"/>
        <v>2714.5007710219288</v>
      </c>
      <c r="H165" s="12">
        <f>ABS(C165-G165)/C165</f>
        <v>2.4613449147707935E-2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 t="shared" si="9"/>
        <v>2744.6862858757149</v>
      </c>
      <c r="E166" s="4">
        <f>$M$2*(D166-D165)+(1-$M$2)*E165</f>
        <v>6.2765852214860436</v>
      </c>
      <c r="F166" s="4">
        <f t="shared" si="10"/>
        <v>1.0568902865224779</v>
      </c>
      <c r="G166" s="5">
        <f t="shared" si="11"/>
        <v>2880.5298187589738</v>
      </c>
      <c r="H166" s="12">
        <f>ABS(C166-G166)/C166</f>
        <v>1.4866683050966566E-2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 t="shared" si="9"/>
        <v>2743.9742608731885</v>
      </c>
      <c r="E167" s="4">
        <f>$M$2*(D167-D166)+(1-$M$2)*E166</f>
        <v>6.1802991497000956</v>
      </c>
      <c r="F167" s="4">
        <f t="shared" si="10"/>
        <v>1.0222367052570314</v>
      </c>
      <c r="G167" s="5">
        <f t="shared" si="11"/>
        <v>2817.1888583958048</v>
      </c>
      <c r="H167" s="12">
        <f>ABS(C167-G167)/C167</f>
        <v>9.3833243983535656E-3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 t="shared" si="9"/>
        <v>2785.0542152139324</v>
      </c>
      <c r="E168" s="4">
        <f>$M$2*(D168-D167)+(1-$M$2)*E167</f>
        <v>6.6611316181476461</v>
      </c>
      <c r="F168" s="4">
        <f t="shared" si="10"/>
        <v>0.97605339648483791</v>
      </c>
      <c r="G168" s="5">
        <f t="shared" si="11"/>
        <v>2660.457910717776</v>
      </c>
      <c r="H168" s="12">
        <f>ABS(C168-G168)/C168</f>
        <v>4.4375750460568957E-2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 t="shared" si="9"/>
        <v>2787.7771992994294</v>
      </c>
      <c r="E169" s="4">
        <f>$M$2*(D169-D168)+(1-$M$2)*E168</f>
        <v>6.6068735119036344</v>
      </c>
      <c r="F169" s="4">
        <f t="shared" si="10"/>
        <v>1.0075271991975101</v>
      </c>
      <c r="G169" s="5">
        <f t="shared" si="11"/>
        <v>2815.5336966796335</v>
      </c>
      <c r="H169" s="12">
        <f>ABS(C169-G169)/C169</f>
        <v>5.1887528310009005E-3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 t="shared" si="9"/>
        <v>2800.2118491500687</v>
      </c>
      <c r="E170" s="4">
        <f>$M$2*(D170-D169)+(1-$M$2)*E169</f>
        <v>6.6871661127094333</v>
      </c>
      <c r="F170" s="4">
        <f t="shared" si="10"/>
        <v>1.0431897510871155</v>
      </c>
      <c r="G170" s="5">
        <f t="shared" si="11"/>
        <v>2910.7862637898065</v>
      </c>
      <c r="H170" s="12">
        <f>ABS(C170-G170)/C170</f>
        <v>7.5737252677100146E-3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 t="shared" si="9"/>
        <v>2838.0833443628171</v>
      </c>
      <c r="E171" s="4">
        <f>$M$2*(D171-D170)+(1-$M$2)*E170</f>
        <v>7.1168104130892411</v>
      </c>
      <c r="F171" s="4">
        <f t="shared" si="10"/>
        <v>1.4274012629540667</v>
      </c>
      <c r="G171" s="5">
        <f t="shared" si="11"/>
        <v>3975.3844063982228</v>
      </c>
      <c r="H171" s="12">
        <f>ABS(C171-G171)/C171</f>
        <v>3.9065891612709007E-2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 t="shared" si="9"/>
        <v>2835.8957562447104</v>
      </c>
      <c r="E172" s="4">
        <f>$M$2*(D172-D171)+(1-$M$2)*E171</f>
        <v>6.9886184040655293</v>
      </c>
      <c r="F172" s="4">
        <f t="shared" si="10"/>
        <v>0.86028853160880348</v>
      </c>
      <c r="G172" s="5">
        <f t="shared" si="11"/>
        <v>2453.3583048270116</v>
      </c>
      <c r="H172" s="12">
        <f>ABS(C172-G172)/C172</f>
        <v>1.2111511892331509E-2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 t="shared" si="9"/>
        <v>2871.6086404255957</v>
      </c>
      <c r="E173" s="4">
        <f>$M$2*(D173-D172)+(1-$M$2)*E172</f>
        <v>7.3843690079670887</v>
      </c>
      <c r="F173" s="4">
        <f t="shared" si="10"/>
        <v>0.86057568057600342</v>
      </c>
      <c r="G173" s="5">
        <f t="shared" si="11"/>
        <v>2429.185803432184</v>
      </c>
      <c r="H173" s="12">
        <f>ABS(C173-G173)/C173</f>
        <v>3.565470288519889E-2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 t="shared" si="9"/>
        <v>2894.2956892706984</v>
      </c>
      <c r="E174" s="4">
        <f>$M$2*(D174-D173)+(1-$M$2)*E173</f>
        <v>7.5952027620450018</v>
      </c>
      <c r="F174" s="4">
        <f t="shared" si="10"/>
        <v>0.94151361843928461</v>
      </c>
      <c r="G174" s="5">
        <f t="shared" si="11"/>
        <v>2700.4755342591711</v>
      </c>
      <c r="H174" s="12">
        <f>ABS(C174-G174)/C174</f>
        <v>1.9078992277816519E-2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 t="shared" si="9"/>
        <v>2909.1387044427811</v>
      </c>
      <c r="E175" s="4">
        <f>$M$2*(D175-D174)+(1-$M$2)*E174</f>
        <v>7.6950600102867428</v>
      </c>
      <c r="F175" s="4">
        <f t="shared" si="10"/>
        <v>0.95475695504908242</v>
      </c>
      <c r="G175" s="5">
        <f t="shared" si="11"/>
        <v>2765.7227962493766</v>
      </c>
      <c r="H175" s="12">
        <f>ABS(C175-G175)/C175</f>
        <v>9.0566835365902387E-3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 t="shared" si="9"/>
        <v>2929.2824587440523</v>
      </c>
      <c r="E176" s="4">
        <f>$M$2*(D176-D175)+(1-$M$2)*E175</f>
        <v>7.8665727765910676</v>
      </c>
      <c r="F176" s="4">
        <f t="shared" si="10"/>
        <v>1.0215047212435719</v>
      </c>
      <c r="G176" s="5">
        <f t="shared" si="11"/>
        <v>2970.6070650817946</v>
      </c>
      <c r="H176" s="12">
        <f>ABS(C176-G176)/C176</f>
        <v>1.5377174318264951E-2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 t="shared" si="9"/>
        <v>2963.5075972198665</v>
      </c>
      <c r="E177" s="4">
        <f>$M$2*(D177-D176)+(1-$M$2)*E176</f>
        <v>8.2297297803068794</v>
      </c>
      <c r="F177" s="4">
        <f t="shared" si="10"/>
        <v>1.0134352213686562</v>
      </c>
      <c r="G177" s="5">
        <f t="shared" si="11"/>
        <v>2957.8665353178203</v>
      </c>
      <c r="H177" s="12">
        <f>ABS(C177-G177)/C177</f>
        <v>3.179491478958419E-2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 t="shared" si="9"/>
        <v>2965.5833157808047</v>
      </c>
      <c r="E178" s="4">
        <f>$M$2*(D178-D177)+(1-$M$2)*E177</f>
        <v>8.1449424553529557</v>
      </c>
      <c r="F178" s="4">
        <f t="shared" si="10"/>
        <v>1.0553448195037611</v>
      </c>
      <c r="G178" s="5">
        <f t="shared" si="11"/>
        <v>3140.8003150027557</v>
      </c>
      <c r="H178" s="12">
        <f>ABS(C178-G178)/C178</f>
        <v>7.6356480599152144E-3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 t="shared" si="9"/>
        <v>2969.489899455773</v>
      </c>
      <c r="E179" s="4">
        <f>$M$2*(D179-D178)+(1-$M$2)*E178</f>
        <v>8.0865481674041817</v>
      </c>
      <c r="F179" s="4">
        <f t="shared" si="10"/>
        <v>1.0212079078071996</v>
      </c>
      <c r="G179" s="5">
        <f t="shared" si="11"/>
        <v>3039.8541770290603</v>
      </c>
      <c r="H179" s="12">
        <f>ABS(C179-G179)/C179</f>
        <v>5.2427834090807996E-3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 t="shared" si="9"/>
        <v>3002.9783102263832</v>
      </c>
      <c r="E180" s="4">
        <f>$M$2*(D180-D179)+(1-$M$2)*E179</f>
        <v>8.4365241265305499</v>
      </c>
      <c r="F180" s="4">
        <f t="shared" si="10"/>
        <v>0.98193313739874999</v>
      </c>
      <c r="G180" s="5">
        <f t="shared" si="11"/>
        <v>2906.2736049958598</v>
      </c>
      <c r="H180" s="12">
        <f>ABS(C180-G180)/C180</f>
        <v>3.0272404072118838E-2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 t="shared" si="9"/>
        <v>2978.5728371056957</v>
      </c>
      <c r="E181" s="4">
        <f>$M$2*(D181-D180)+(1-$M$2)*E180</f>
        <v>7.9840411859775999</v>
      </c>
      <c r="F181" s="4">
        <f t="shared" si="10"/>
        <v>0.99976834260842862</v>
      </c>
      <c r="G181" s="5">
        <f t="shared" si="11"/>
        <v>3034.0823536774251</v>
      </c>
      <c r="H181" s="12">
        <f>ABS(C181-G181)/C181</f>
        <v>4.1566204489332334E-2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 t="shared" si="9"/>
        <v>2992.1771852452766</v>
      </c>
      <c r="E182" s="4">
        <f>$M$2*(D182-D181)+(1-$M$2)*E181</f>
        <v>8.0614753626518603</v>
      </c>
      <c r="F182" s="4">
        <f t="shared" si="10"/>
        <v>1.0445759786416899</v>
      </c>
      <c r="G182" s="5">
        <f t="shared" si="11"/>
        <v>3115.5455264726038</v>
      </c>
      <c r="H182" s="12">
        <f>ABS(C182-G182)/C182</f>
        <v>6.8391691193484868E-3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 t="shared" si="9"/>
        <v>2997.6455509122402</v>
      </c>
      <c r="E183" s="4">
        <f>$M$2*(D183-D182)+(1-$M$2)*E182</f>
        <v>8.0257486103642606</v>
      </c>
      <c r="F183" s="4">
        <f t="shared" si="10"/>
        <v>1.4265301125683976</v>
      </c>
      <c r="G183" s="5">
        <f t="shared" si="11"/>
        <v>4282.544453315375</v>
      </c>
      <c r="H183" s="12">
        <f>ABS(C183-G183)/C183</f>
        <v>3.1727461502401018E-3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 t="shared" si="9"/>
        <v>3000.352240612945</v>
      </c>
      <c r="E184" s="4">
        <f>$M$2*(D184-D183)+(1-$M$2)*E183</f>
        <v>7.952464899927894</v>
      </c>
      <c r="F184" s="4">
        <f t="shared" si="10"/>
        <v>0.85921350449032396</v>
      </c>
      <c r="G184" s="5">
        <f t="shared" si="11"/>
        <v>2585.7445487650257</v>
      </c>
      <c r="H184" s="12">
        <f>ABS(C184-G184)/C184</f>
        <v>6.5179247820263461E-3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 t="shared" si="9"/>
        <v>3012.7905027121815</v>
      </c>
      <c r="E185" s="4">
        <f>$M$2*(D185-D184)+(1-$M$2)*E184</f>
        <v>8.0142682881989664</v>
      </c>
      <c r="F185" s="4">
        <f t="shared" si="10"/>
        <v>0.86148180711828481</v>
      </c>
      <c r="G185" s="5">
        <f t="shared" si="11"/>
        <v>2588.8738693267342</v>
      </c>
      <c r="H185" s="12">
        <f>ABS(C185-G185)/C185</f>
        <v>5.4268654142396594E-3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 t="shared" si="9"/>
        <v>3067.4983429591111</v>
      </c>
      <c r="E186" s="4">
        <f>$M$2*(D186-D185)+(1-$M$2)*E185</f>
        <v>8.6575922792999318</v>
      </c>
      <c r="F186" s="4">
        <f t="shared" si="10"/>
        <v>0.95179006613214856</v>
      </c>
      <c r="G186" s="5">
        <f t="shared" si="11"/>
        <v>2844.1288305432226</v>
      </c>
      <c r="H186" s="12">
        <f>ABS(C186-G186)/C186</f>
        <v>5.353449898728032E-2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 t="shared" si="9"/>
        <v>3056.1253103176632</v>
      </c>
      <c r="E187" s="4">
        <f>$M$2*(D187-D186)+(1-$M$2)*E186</f>
        <v>8.3816189273436681</v>
      </c>
      <c r="F187" s="4">
        <f t="shared" si="10"/>
        <v>0.95036699110538869</v>
      </c>
      <c r="G187" s="5">
        <f t="shared" si="11"/>
        <v>2936.9812739843878</v>
      </c>
      <c r="H187" s="12">
        <f>ABS(C187-G187)/C187</f>
        <v>2.4409234037107718E-2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 t="shared" si="9"/>
        <v>3099.711059230382</v>
      </c>
      <c r="E188" s="4">
        <f>$M$2*(D188-D187)+(1-$M$2)*E187</f>
        <v>8.8666463188108597</v>
      </c>
      <c r="F188" s="4">
        <f t="shared" si="10"/>
        <v>1.0297909202039484</v>
      </c>
      <c r="G188" s="5">
        <f t="shared" si="11"/>
        <v>3130.4082965074158</v>
      </c>
      <c r="H188" s="12">
        <f>ABS(C188-G188)/C188</f>
        <v>4.0340804258916063E-2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 t="shared" si="9"/>
        <v>3166.1917515722389</v>
      </c>
      <c r="E189" s="4">
        <f>$M$2*(D189-D188)+(1-$M$2)*E188</f>
        <v>9.6604279139259113</v>
      </c>
      <c r="F189" s="4">
        <f t="shared" si="10"/>
        <v>1.0266983081624399</v>
      </c>
      <c r="G189" s="5">
        <f t="shared" si="11"/>
        <v>3150.3421351649158</v>
      </c>
      <c r="H189" s="12">
        <f>ABS(C189-G189)/C189</f>
        <v>6.3513039487242628E-2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 t="shared" si="9"/>
        <v>3168.1823868524416</v>
      </c>
      <c r="E190" s="4">
        <f>$M$2*(D190-D189)+(1-$M$2)*E189</f>
        <v>9.5547568032984245</v>
      </c>
      <c r="F190" s="4">
        <f t="shared" si="10"/>
        <v>1.0535451212493416</v>
      </c>
      <c r="G190" s="5">
        <f t="shared" si="11"/>
        <v>3351.619145130453</v>
      </c>
      <c r="H190" s="12">
        <f>ABS(C190-G190)/C190</f>
        <v>8.9160581368010333E-3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 t="shared" si="9"/>
        <v>3190.2796257399168</v>
      </c>
      <c r="E191" s="4">
        <f>$M$2*(D191-D190)+(1-$M$2)*E190</f>
        <v>9.7275617375586805</v>
      </c>
      <c r="F191" s="4">
        <f t="shared" si="10"/>
        <v>1.0240540831943161</v>
      </c>
      <c r="G191" s="5">
        <f t="shared" si="11"/>
        <v>3245.1303000339049</v>
      </c>
      <c r="H191" s="12">
        <f>ABS(C191-G191)/C191</f>
        <v>1.4237454424694757E-2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 t="shared" si="9"/>
        <v>3176.2973827892192</v>
      </c>
      <c r="E192" s="4">
        <f>$M$2*(D192-D191)+(1-$M$2)*E191</f>
        <v>9.4008982260638945</v>
      </c>
      <c r="F192" s="4">
        <f t="shared" si="10"/>
        <v>0.97679576663733736</v>
      </c>
      <c r="G192" s="5">
        <f t="shared" si="11"/>
        <v>3142.1930972983073</v>
      </c>
      <c r="H192" s="12">
        <f>ABS(C192-G192)/C192</f>
        <v>2.7868203237915373E-2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 t="shared" si="9"/>
        <v>3158.9216355464855</v>
      </c>
      <c r="E193" s="4">
        <f>$M$2*(D193-D192)+(1-$M$2)*E192</f>
        <v>9.031981098744799</v>
      </c>
      <c r="F193" s="4">
        <f t="shared" si="10"/>
        <v>0.99383454295855844</v>
      </c>
      <c r="G193" s="5">
        <f t="shared" si="11"/>
        <v>3184.9602904611697</v>
      </c>
      <c r="H193" s="12">
        <f>ABS(C193-G193)/C193</f>
        <v>3.1733168273783523E-2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 t="shared" si="9"/>
        <v>3164.7701994852077</v>
      </c>
      <c r="E194" s="4">
        <f>$M$2*(D194-D193)+(1-$M$2)*E193</f>
        <v>8.9881213436047336</v>
      </c>
      <c r="F194" s="4">
        <f t="shared" si="10"/>
        <v>1.0438347763665754</v>
      </c>
      <c r="G194" s="5">
        <f t="shared" si="11"/>
        <v>3309.1682493986727</v>
      </c>
      <c r="H194" s="12">
        <f>ABS(C194-G194)/C194</f>
        <v>3.6907034876168462E-3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 t="shared" si="9"/>
        <v>3149.9153333742702</v>
      </c>
      <c r="E195" s="4">
        <f>$M$2*(D195-D194)+(1-$M$2)*E194</f>
        <v>8.6596228971251357</v>
      </c>
      <c r="F195" s="4">
        <f t="shared" si="10"/>
        <v>1.418962659575574</v>
      </c>
      <c r="G195" s="5">
        <f t="shared" si="11"/>
        <v>4527.4618146768144</v>
      </c>
      <c r="H195" s="12">
        <f>ABS(C195-G195)/C195</f>
        <v>2.8267502765572192E-2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 t="shared" si="9"/>
        <v>3146.2056538453462</v>
      </c>
      <c r="E196" s="4">
        <f>$M$2*(D196-D195)+(1-$M$2)*E195</f>
        <v>8.4892039578567111</v>
      </c>
      <c r="F196" s="4">
        <f t="shared" si="10"/>
        <v>0.85683755564864827</v>
      </c>
      <c r="G196" s="5">
        <f t="shared" si="11"/>
        <v>2713.8902573733176</v>
      </c>
      <c r="H196" s="12">
        <f>ABS(C196-G196)/C196</f>
        <v>1.4538413971333675E-2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 t="shared" si="9"/>
        <v>3182.7014286625977</v>
      </c>
      <c r="E197" s="4">
        <f>$M$2*(D197-D196)+(1-$M$2)*E196</f>
        <v>8.8750664692585399</v>
      </c>
      <c r="F197" s="4">
        <f t="shared" si="10"/>
        <v>0.86688226595143936</v>
      </c>
      <c r="G197" s="5">
        <f t="shared" si="11"/>
        <v>2717.7122270070636</v>
      </c>
      <c r="H197" s="12">
        <f>ABS(C197-G197)/C197</f>
        <v>3.1463924801474134E-2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 t="shared" si="9"/>
        <v>3177.5906211871561</v>
      </c>
      <c r="E198" s="4">
        <f>$M$2*(D198-D197)+(1-$M$2)*E197</f>
        <v>8.6823751015239896</v>
      </c>
      <c r="F198" s="4">
        <f t="shared" si="10"/>
        <v>0.94884491565011519</v>
      </c>
      <c r="G198" s="5">
        <f t="shared" si="11"/>
        <v>3037.7108033673603</v>
      </c>
      <c r="H198" s="12">
        <f>ABS(C198-G198)/C198</f>
        <v>1.6296688982054303E-2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 t="shared" si="9"/>
        <v>3177.321928401931</v>
      </c>
      <c r="E199" s="4">
        <f>$M$2*(D199-D198)+(1-$M$2)*E198</f>
        <v>8.5590511304512997</v>
      </c>
      <c r="F199" s="4">
        <f t="shared" si="10"/>
        <v>0.94848175745889096</v>
      </c>
      <c r="G199" s="5">
        <f t="shared" si="11"/>
        <v>3028.1286803232242</v>
      </c>
      <c r="H199" s="12">
        <f>ABS(C199-G199)/C199</f>
        <v>1.0386613387795868E-2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 t="shared" si="9"/>
        <v>3222.8231822584271</v>
      </c>
      <c r="E200" s="4">
        <f>$M$2*(D200-D199)+(1-$M$2)*E199</f>
        <v>9.0680249420668488</v>
      </c>
      <c r="F200" s="4">
        <f t="shared" si="10"/>
        <v>1.0382227973269829</v>
      </c>
      <c r="G200" s="5">
        <f t="shared" si="11"/>
        <v>3280.7913055729082</v>
      </c>
      <c r="H200" s="12">
        <f>ABS(C200-G200)/C200</f>
        <v>4.0704296616108721E-2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 t="shared" si="9"/>
        <v>3221.4633178103009</v>
      </c>
      <c r="E201" s="4">
        <f>$M$2*(D201-D200)+(1-$M$2)*E200</f>
        <v>8.9243539582494691</v>
      </c>
      <c r="F201" s="4">
        <f t="shared" si="10"/>
        <v>1.0243591235425087</v>
      </c>
      <c r="G201" s="5">
        <f t="shared" si="11"/>
        <v>3318.1772345978129</v>
      </c>
      <c r="H201" s="12">
        <f>ABS(C201-G201)/C201</f>
        <v>1.1947921499790458E-2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 t="shared" si="9"/>
        <v>3259.8649062883219</v>
      </c>
      <c r="E202" s="4">
        <f>$M$2*(D202-D201)+(1-$M$2)*E201</f>
        <v>9.3304786422774786</v>
      </c>
      <c r="F202" s="4">
        <f t="shared" si="10"/>
        <v>1.0603335177879587</v>
      </c>
      <c r="G202" s="5">
        <f t="shared" si="11"/>
        <v>3403.3591713357755</v>
      </c>
      <c r="H202" s="12">
        <f>ABS(C202-G202)/C202</f>
        <v>3.2311864846239553E-2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 t="shared" si="9"/>
        <v>3302.330553935903</v>
      </c>
      <c r="E203" s="4">
        <f>$M$2*(D203-D202)+(1-$M$2)*E202</f>
        <v>9.7870007774685366</v>
      </c>
      <c r="F203" s="4">
        <f t="shared" si="10"/>
        <v>1.0313832258842917</v>
      </c>
      <c r="G203" s="5">
        <f t="shared" si="11"/>
        <v>3347.8328826981942</v>
      </c>
      <c r="H203" s="12">
        <f>ABS(C203-G203)/C203</f>
        <v>3.5762418577709038E-2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 t="shared" si="9"/>
        <v>3288.5434302433387</v>
      </c>
      <c r="E204" s="4">
        <f>$M$2*(D204-D203)+(1-$M$2)*E203</f>
        <v>9.4622066097793205</v>
      </c>
      <c r="F204" s="4">
        <f t="shared" si="10"/>
        <v>0.97188651188701602</v>
      </c>
      <c r="G204" s="5">
        <f t="shared" si="11"/>
        <v>3235.2624060492312</v>
      </c>
      <c r="H204" s="12">
        <f>ABS(C204-G204)/C204</f>
        <v>2.6741480815370113E-2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 t="shared" si="9"/>
        <v>3318.168940154701</v>
      </c>
      <c r="E205" s="4">
        <f>$M$2*(D205-D204)+(1-$M$2)*E204</f>
        <v>9.7400079475141652</v>
      </c>
      <c r="F205" s="4">
        <f t="shared" si="10"/>
        <v>0.99812502755817156</v>
      </c>
      <c r="G205" s="5">
        <f t="shared" si="11"/>
        <v>3277.6719247766682</v>
      </c>
      <c r="H205" s="12">
        <f>ABS(C205-G205)/C205</f>
        <v>2.1882445605291487E-2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 t="shared" si="9"/>
        <v>3304.9260712828359</v>
      </c>
      <c r="E206" s="4">
        <f>$M$2*(D206-D205)+(1-$M$2)*E205</f>
        <v>9.4233597361609469</v>
      </c>
      <c r="F206" s="4">
        <f t="shared" si="10"/>
        <v>1.0387444375975843</v>
      </c>
      <c r="G206" s="5">
        <f t="shared" si="11"/>
        <v>3473.7870926106011</v>
      </c>
      <c r="H206" s="12">
        <f>ABS(C206-G206)/C206</f>
        <v>2.5926489252983201E-2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 t="shared" si="9"/>
        <v>3267.7544913269312</v>
      </c>
      <c r="E207" s="4">
        <f>$M$2*(D207-D206)+(1-$M$2)*E206</f>
        <v>8.7813946580919158</v>
      </c>
      <c r="F207" s="4">
        <f t="shared" si="10"/>
        <v>1.4048764742643665</v>
      </c>
      <c r="G207" s="5">
        <f t="shared" si="11"/>
        <v>4702.9380834015055</v>
      </c>
      <c r="H207" s="12">
        <f>ABS(C207-G207)/C207</f>
        <v>5.4234046940485441E-2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 t="shared" ref="D208:D271" si="12">$M$4*C208/F196+(1-$M$4)*(D207+E207)</f>
        <v>3310.1969777780728</v>
      </c>
      <c r="E208" s="4">
        <f>$M$2*(D208-D207)+(1-$M$2)*E207</f>
        <v>9.2451627316987093</v>
      </c>
      <c r="F208" s="4">
        <f t="shared" ref="F208:F271" si="13">$M$3*C208/(D207+E207)+(1-$M$3)*F196</f>
        <v>0.8630533084360823</v>
      </c>
      <c r="G208" s="5">
        <f t="shared" si="11"/>
        <v>2807.4589995424853</v>
      </c>
      <c r="H208" s="12">
        <f>ABS(C208-G208)/C208</f>
        <v>3.6231033456064078E-2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 t="shared" si="12"/>
        <v>3289.0005408608772</v>
      </c>
      <c r="E209" s="4">
        <f>$M$2*(D209-D208)+(1-$M$2)*E208</f>
        <v>8.8257514388780791</v>
      </c>
      <c r="F209" s="4">
        <f t="shared" si="13"/>
        <v>0.86126862727018838</v>
      </c>
      <c r="G209" s="5">
        <f t="shared" si="11"/>
        <v>2877.565524459807</v>
      </c>
      <c r="H209" s="12">
        <f>ABS(C209-G209)/C209</f>
        <v>3.4723309766201714E-2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 t="shared" si="12"/>
        <v>3267.5488494637743</v>
      </c>
      <c r="E210" s="4">
        <f>$M$2*(D210-D209)+(1-$M$2)*E209</f>
        <v>8.4086018281609967</v>
      </c>
      <c r="F210" s="4">
        <f t="shared" si="13"/>
        <v>0.94269359137497388</v>
      </c>
      <c r="G210" s="5">
        <f t="shared" ref="G210:G273" si="14">(D209+1*E209)*F198</f>
        <v>3129.1257101458932</v>
      </c>
      <c r="H210" s="12">
        <f>ABS(C210-G210)/C210</f>
        <v>3.4763793037663096E-2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 t="shared" si="12"/>
        <v>3282.5307021955714</v>
      </c>
      <c r="E211" s="4">
        <f>$M$2*(D211-D210)+(1-$M$2)*E210</f>
        <v>8.4991652575249503</v>
      </c>
      <c r="F211" s="4">
        <f t="shared" si="13"/>
        <v>0.94982561400215526</v>
      </c>
      <c r="G211" s="5">
        <f t="shared" si="14"/>
        <v>3107.1858807619242</v>
      </c>
      <c r="H211" s="12">
        <f>ABS(C211-G211)/C211</f>
        <v>7.2888559866056924E-3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 t="shared" si="12"/>
        <v>3304.2375382870769</v>
      </c>
      <c r="E212" s="4">
        <f>$M$2*(D212-D211)+(1-$M$2)*E211</f>
        <v>8.6811348768458707</v>
      </c>
      <c r="F212" s="4">
        <f t="shared" si="13"/>
        <v>1.041164961782798</v>
      </c>
      <c r="G212" s="5">
        <f t="shared" si="14"/>
        <v>3416.8222350738033</v>
      </c>
      <c r="H212" s="12">
        <f>ABS(C212-G212)/C212</f>
        <v>1.4472963636053269E-2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 t="shared" si="12"/>
        <v>3289.8105993861482</v>
      </c>
      <c r="E213" s="4">
        <f>$M$2*(D213-D212)+(1-$M$2)*E212</f>
        <v>8.3627617555410261</v>
      </c>
      <c r="F213" s="4">
        <f t="shared" si="13"/>
        <v>1.0193138213812274</v>
      </c>
      <c r="G213" s="5">
        <f t="shared" si="14"/>
        <v>3393.6184684098071</v>
      </c>
      <c r="H213" s="12">
        <f>ABS(C213-G213)/C213</f>
        <v>2.619246096456216E-2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 t="shared" si="12"/>
        <v>3313.0794267744054</v>
      </c>
      <c r="E214" s="4">
        <f>$M$2*(D214-D213)+(1-$M$2)*E213</f>
        <v>8.5681311293582052</v>
      </c>
      <c r="F214" s="4">
        <f t="shared" si="13"/>
        <v>1.0637173904357535</v>
      </c>
      <c r="G214" s="5">
        <f t="shared" si="14"/>
        <v>3497.1637622939029</v>
      </c>
      <c r="H214" s="12">
        <f>ABS(C214-G214)/C214</f>
        <v>1.6268983883571619E-2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 t="shared" si="12"/>
        <v>3314.5222828108563</v>
      </c>
      <c r="E215" s="4">
        <f>$M$2*(D215-D214)+(1-$M$2)*E214</f>
        <v>8.4699621476724012</v>
      </c>
      <c r="F215" s="4">
        <f t="shared" si="13"/>
        <v>1.0298209773683673</v>
      </c>
      <c r="G215" s="5">
        <f t="shared" si="14"/>
        <v>3425.8915735214632</v>
      </c>
      <c r="H215" s="12">
        <f>ABS(C215-G215)/C215</f>
        <v>7.9116132749229816E-3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 t="shared" si="12"/>
        <v>3332.3918341354865</v>
      </c>
      <c r="E216" s="4">
        <f>$M$2*(D216-D215)+(1-$M$2)*E215</f>
        <v>8.5994656525525688</v>
      </c>
      <c r="F216" s="4">
        <f t="shared" si="13"/>
        <v>0.97382774222626323</v>
      </c>
      <c r="G216" s="5">
        <f t="shared" si="14"/>
        <v>3229.5713419803492</v>
      </c>
      <c r="H216" s="12">
        <f>ABS(C216-G216)/C216</f>
        <v>1.0244761881596939E-2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 t="shared" si="12"/>
        <v>3365.7073037075115</v>
      </c>
      <c r="E217" s="4">
        <f>$M$2*(D217-D216)+(1-$M$2)*E216</f>
        <v>8.9399921451412148</v>
      </c>
      <c r="F217" s="4">
        <f t="shared" si="13"/>
        <v>1.0033390131500919</v>
      </c>
      <c r="G217" s="5">
        <f t="shared" si="14"/>
        <v>3334.7270331725481</v>
      </c>
      <c r="H217" s="12">
        <f>ABS(C217-G217)/C217</f>
        <v>2.6357070606555302E-2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 t="shared" si="12"/>
        <v>3335.3433587811696</v>
      </c>
      <c r="E218" s="4">
        <f>$M$2*(D218-D217)+(1-$M$2)*E217</f>
        <v>8.3984793714952932</v>
      </c>
      <c r="F218" s="4">
        <f t="shared" si="13"/>
        <v>1.0302016747817184</v>
      </c>
      <c r="G218" s="5">
        <f t="shared" si="14"/>
        <v>3505.3961074206727</v>
      </c>
      <c r="H218" s="12">
        <f>ABS(C218-G218)/C218</f>
        <v>4.4516122592572323E-2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 t="shared" si="12"/>
        <v>3329.6304315113571</v>
      </c>
      <c r="E219" s="4">
        <f>$M$2*(D219-D218)+(1-$M$2)*E218</f>
        <v>8.2040584681521427</v>
      </c>
      <c r="F219" s="4">
        <f t="shared" si="13"/>
        <v>1.4006899108094242</v>
      </c>
      <c r="G219" s="5">
        <f t="shared" si="14"/>
        <v>4697.5442444341679</v>
      </c>
      <c r="H219" s="12">
        <f>ABS(C219-G219)/C219</f>
        <v>1.568524203982009E-2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 t="shared" si="12"/>
        <v>3336.9703437340645</v>
      </c>
      <c r="E220" s="4">
        <f>$M$2*(D220-D219)+(1-$M$2)*E219</f>
        <v>8.1921526321195994</v>
      </c>
      <c r="F220" s="4">
        <f t="shared" si="13"/>
        <v>0.86289553203637515</v>
      </c>
      <c r="G220" s="5">
        <f t="shared" si="14"/>
        <v>2880.7290995888789</v>
      </c>
      <c r="H220" s="12">
        <f>ABS(C220-G220)/C220</f>
        <v>9.4826253956874673E-4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 t="shared" si="12"/>
        <v>3356.2414162380223</v>
      </c>
      <c r="E221" s="4">
        <f>$M$2*(D221-D220)+(1-$M$2)*E220</f>
        <v>8.3447932344564304</v>
      </c>
      <c r="F221" s="4">
        <f t="shared" si="13"/>
        <v>0.86328281896351533</v>
      </c>
      <c r="G221" s="5">
        <f t="shared" si="14"/>
        <v>2881.08351124102</v>
      </c>
      <c r="H221" s="12">
        <f>ABS(C221-G221)/C221</f>
        <v>1.1974104512681754E-2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 t="shared" si="12"/>
        <v>3376.8271937875929</v>
      </c>
      <c r="E222" s="4">
        <f>$M$2*(D222-D221)+(1-$M$2)*E221</f>
        <v>8.5134442618733033</v>
      </c>
      <c r="F222" s="4">
        <f t="shared" si="13"/>
        <v>0.9451153854153016</v>
      </c>
      <c r="G222" s="5">
        <f t="shared" si="14"/>
        <v>3171.7738572983212</v>
      </c>
      <c r="H222" s="12">
        <f>ABS(C222-G222)/C222</f>
        <v>1.3138190012967885E-2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 t="shared" si="12"/>
        <v>3412.5344686079234</v>
      </c>
      <c r="E223" s="4">
        <f>$M$2*(D223-D222)+(1-$M$2)*E222</f>
        <v>8.8881091862798627</v>
      </c>
      <c r="F223" s="4">
        <f t="shared" si="13"/>
        <v>0.95521319559189821</v>
      </c>
      <c r="G223" s="5">
        <f t="shared" si="14"/>
        <v>3215.4832501417823</v>
      </c>
      <c r="H223" s="12">
        <f>ABS(C223-G223)/C223</f>
        <v>2.8554909322724392E-2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 t="shared" si="12"/>
        <v>3396.4179315867477</v>
      </c>
      <c r="E224" s="4">
        <f>$M$2*(D224-D223)+(1-$M$2)*E223</f>
        <v>8.5436059041478956</v>
      </c>
      <c r="F224" s="4">
        <f t="shared" si="13"/>
        <v>1.0357919782185865</v>
      </c>
      <c r="G224" s="5">
        <f t="shared" si="14"/>
        <v>3562.2653074519039</v>
      </c>
      <c r="H224" s="12">
        <f>ABS(C224-G224)/C224</f>
        <v>2.7477735059678089E-2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 t="shared" si="12"/>
        <v>3396.1881222171755</v>
      </c>
      <c r="E225" s="4">
        <f>$M$2*(D225-D224)+(1-$M$2)*E224</f>
        <v>8.4227295545196377</v>
      </c>
      <c r="F225" s="4">
        <f t="shared" si="13"/>
        <v>1.0174592380182355</v>
      </c>
      <c r="G225" s="5">
        <f t="shared" si="14"/>
        <v>3470.7243564359442</v>
      </c>
      <c r="H225" s="12">
        <f>ABS(C225-G225)/C225</f>
        <v>9.5184282827062757E-3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 t="shared" si="12"/>
        <v>3413.7198742339556</v>
      </c>
      <c r="E226" s="4">
        <f>$M$2*(D226-D225)+(1-$M$2)*E225</f>
        <v>8.5482297559312812</v>
      </c>
      <c r="F226" s="4">
        <f t="shared" si="13"/>
        <v>1.0657270038636653</v>
      </c>
      <c r="G226" s="5">
        <f t="shared" si="14"/>
        <v>3621.5437706958355</v>
      </c>
      <c r="H226" s="12">
        <f>ABS(C226-G226)/C226</f>
        <v>9.6954414285382769E-3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 t="shared" si="12"/>
        <v>3403.6067080457842</v>
      </c>
      <c r="E227" s="4">
        <f>$M$2*(D227-D226)+(1-$M$2)*E226</f>
        <v>8.2911210530698654</v>
      </c>
      <c r="F227" s="4">
        <f t="shared" si="13"/>
        <v>1.0258556978884799</v>
      </c>
      <c r="G227" s="5">
        <f t="shared" si="14"/>
        <v>3524.3234836674542</v>
      </c>
      <c r="H227" s="12">
        <f>ABS(C227-G227)/C227</f>
        <v>2.0360012642575039E-2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 t="shared" si="12"/>
        <v>3423.796033309055</v>
      </c>
      <c r="E228" s="4">
        <f>$M$2*(D228-D227)+(1-$M$2)*E227</f>
        <v>8.4550494033405617</v>
      </c>
      <c r="F228" s="4">
        <f t="shared" si="13"/>
        <v>0.97622574407725282</v>
      </c>
      <c r="G228" s="5">
        <f t="shared" si="14"/>
        <v>3322.6007596180257</v>
      </c>
      <c r="H228" s="12">
        <f>ABS(C228-G228)/C228</f>
        <v>1.2600071435950764E-2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 t="shared" si="12"/>
        <v>3446.765245190209</v>
      </c>
      <c r="E229" s="4">
        <f>$M$2*(D229-D228)+(1-$M$2)*E228</f>
        <v>8.6550193037150169</v>
      </c>
      <c r="F229" s="4">
        <f t="shared" si="13"/>
        <v>1.0063350186044802</v>
      </c>
      <c r="G229" s="5">
        <f t="shared" si="14"/>
        <v>3443.7114142119894</v>
      </c>
      <c r="H229" s="12">
        <f>ABS(C229-G229)/C229</f>
        <v>1.5238371686591522E-2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 t="shared" si="12"/>
        <v>3445.9290790921423</v>
      </c>
      <c r="E230" s="4">
        <f>$M$2*(D230-D229)+(1-$M$2)*E229</f>
        <v>8.5242538253671594</v>
      </c>
      <c r="F230" s="4">
        <f t="shared" si="13"/>
        <v>1.0282035444922784</v>
      </c>
      <c r="G230" s="5">
        <f t="shared" si="14"/>
        <v>3559.7797435563293</v>
      </c>
      <c r="H230" s="12">
        <f>ABS(C230-G230)/C230</f>
        <v>1.0153162189650773E-2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 t="shared" si="12"/>
        <v>3423.7016345338761</v>
      </c>
      <c r="E231" s="4">
        <f>$M$2*(D231-D230)+(1-$M$2)*E230</f>
        <v>8.1005701252900426</v>
      </c>
      <c r="F231" s="4">
        <f t="shared" si="13"/>
        <v>1.391885227345782</v>
      </c>
      <c r="G231" s="5">
        <f t="shared" si="14"/>
        <v>4838.6179307795437</v>
      </c>
      <c r="H231" s="12">
        <f>ABS(C231-G231)/C231</f>
        <v>3.3671850198578018E-2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 t="shared" si="12"/>
        <v>3408.5923211869826</v>
      </c>
      <c r="E232" s="4">
        <f>$M$2*(D232-D231)+(1-$M$2)*E231</f>
        <v>7.7807943137177267</v>
      </c>
      <c r="F232" s="4">
        <f t="shared" si="13"/>
        <v>0.8587746431749641</v>
      </c>
      <c r="G232" s="5">
        <f t="shared" si="14"/>
        <v>2961.2867892329764</v>
      </c>
      <c r="H232" s="12">
        <f>ABS(C232-G232)/C232</f>
        <v>2.5376312061279913E-2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 t="shared" si="12"/>
        <v>3427.3588537404785</v>
      </c>
      <c r="E233" s="4">
        <f>$M$2*(D233-D232)+(1-$M$2)*E232</f>
        <v>7.932151099526509</v>
      </c>
      <c r="F233" s="4">
        <f t="shared" si="13"/>
        <v>0.86524301280031535</v>
      </c>
      <c r="G233" s="5">
        <f t="shared" si="14"/>
        <v>2949.2962137806121</v>
      </c>
      <c r="H233" s="12">
        <f>ABS(C233-G233)/C233</f>
        <v>1.1629955167355193E-2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 t="shared" si="12"/>
        <v>3435.9426346513205</v>
      </c>
      <c r="E234" s="4">
        <f>$M$2*(D234-D233)+(1-$M$2)*E233</f>
        <v>7.9411289753528944</v>
      </c>
      <c r="F234" s="4">
        <f t="shared" si="13"/>
        <v>0.94524197681912092</v>
      </c>
      <c r="G234" s="5">
        <f t="shared" si="14"/>
        <v>3246.7463820530797</v>
      </c>
      <c r="H234" s="12">
        <f>ABS(C234-G234)/C234</f>
        <v>6.936343326932158E-4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 t="shared" si="12"/>
        <v>3464.8705267401506</v>
      </c>
      <c r="E235" s="4">
        <f>$M$2*(D235-D234)+(1-$M$2)*E234</f>
        <v>8.2302755889035897</v>
      </c>
      <c r="F235" s="4">
        <f t="shared" si="13"/>
        <v>0.95932354990180035</v>
      </c>
      <c r="G235" s="5">
        <f t="shared" si="14"/>
        <v>3289.643215100888</v>
      </c>
      <c r="H235" s="12">
        <f>ABS(C235-G235)/C235</f>
        <v>2.181290065391376E-2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 t="shared" si="12"/>
        <v>3439.7493920166198</v>
      </c>
      <c r="E236" s="4">
        <f>$M$2*(D236-D235)+(1-$M$2)*E235</f>
        <v>7.7707741738050737</v>
      </c>
      <c r="F236" s="4">
        <f t="shared" si="13"/>
        <v>1.0287685147334471</v>
      </c>
      <c r="G236" s="5">
        <f t="shared" si="14"/>
        <v>3597.4099505969712</v>
      </c>
      <c r="H236" s="12">
        <f>ABS(C236-G236)/C236</f>
        <v>3.6418885219524966E-2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 t="shared" si="12"/>
        <v>3459.1470571076534</v>
      </c>
      <c r="E237" s="4">
        <f>$M$2*(D237-D236)+(1-$M$2)*E236</f>
        <v>7.9309644859871868</v>
      </c>
      <c r="F237" s="4">
        <f t="shared" si="13"/>
        <v>1.0198822511763201</v>
      </c>
      <c r="G237" s="5">
        <f t="shared" si="14"/>
        <v>3507.7112413446102</v>
      </c>
      <c r="H237" s="12">
        <f>ABS(C237-G237)/C237</f>
        <v>1.2190582555727896E-2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 t="shared" si="12"/>
        <v>3478.6277215081377</v>
      </c>
      <c r="E238" s="4">
        <f>$M$2*(D238-D237)+(1-$M$2)*E237</f>
        <v>8.0900912936681202</v>
      </c>
      <c r="F238" s="4">
        <f t="shared" si="13"/>
        <v>1.0682338924114498</v>
      </c>
      <c r="G238" s="5">
        <f t="shared" si="14"/>
        <v>3694.9586721145547</v>
      </c>
      <c r="H238" s="12">
        <f>ABS(C238-G238)/C238</f>
        <v>1.2043135798247406E-2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 t="shared" si="12"/>
        <v>3486.48622991094</v>
      </c>
      <c r="E239" s="4">
        <f>$M$2*(D239-D238)+(1-$M$2)*E238</f>
        <v>8.0869006440053752</v>
      </c>
      <c r="F239" s="4">
        <f t="shared" si="13"/>
        <v>1.0258075853893744</v>
      </c>
      <c r="G239" s="5">
        <f t="shared" si="14"/>
        <v>3576.8693351919906</v>
      </c>
      <c r="H239" s="12">
        <f>ABS(C239-G239)/C239</f>
        <v>2.4310268232398158E-4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 t="shared" si="12"/>
        <v>3524.1083071187791</v>
      </c>
      <c r="E240" s="4">
        <f>$M$2*(D240-D239)+(1-$M$2)*E239</f>
        <v>8.4938236286446873</v>
      </c>
      <c r="F240" s="4">
        <f t="shared" si="13"/>
        <v>0.98205184045879734</v>
      </c>
      <c r="G240" s="5">
        <f t="shared" si="14"/>
        <v>3411.4922546083762</v>
      </c>
      <c r="H240" s="12">
        <f>ABS(C240-G240)/C240</f>
        <v>2.9999358939898708E-2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 t="shared" si="12"/>
        <v>3521.7449001783757</v>
      </c>
      <c r="E241" s="4">
        <f>$M$2*(D241-D240)+(1-$M$2)*E240</f>
        <v>8.3442373663609484</v>
      </c>
      <c r="F241" s="4">
        <f t="shared" si="13"/>
        <v>1.0041510374306066</v>
      </c>
      <c r="G241" s="5">
        <f t="shared" si="14"/>
        <v>3554.9812309679351</v>
      </c>
      <c r="H241" s="12">
        <f>ABS(C241-G241)/C241</f>
        <v>1.1374461157307272E-2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 t="shared" si="12"/>
        <v>3534.4346380009983</v>
      </c>
      <c r="E242" s="4">
        <f>$M$2*(D242-D241)+(1-$M$2)*E241</f>
        <v>8.4041078063290922</v>
      </c>
      <c r="F242" s="4">
        <f t="shared" si="13"/>
        <v>1.0290972927233755</v>
      </c>
      <c r="G242" s="5">
        <f t="shared" si="14"/>
        <v>3629.6501635971881</v>
      </c>
      <c r="H242" s="12">
        <f>ABS(C242-G242)/C242</f>
        <v>4.4843215586428658E-3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 t="shared" si="12"/>
        <v>3535.1374456498993</v>
      </c>
      <c r="E243" s="4">
        <f>$M$2*(D243-D242)+(1-$M$2)*E242</f>
        <v>8.2980025985646897</v>
      </c>
      <c r="F243" s="4">
        <f t="shared" si="13"/>
        <v>1.3897487511383364</v>
      </c>
      <c r="G243" s="5">
        <f t="shared" si="14"/>
        <v>4931.2249131574772</v>
      </c>
      <c r="H243" s="12">
        <f>ABS(C243-G243)/C243</f>
        <v>8.0181752161645956E-3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 t="shared" si="12"/>
        <v>3528.1569486426229</v>
      </c>
      <c r="E244" s="4">
        <f>$M$2*(D244-D243)+(1-$M$2)*E243</f>
        <v>8.08750198933412</v>
      </c>
      <c r="F244" s="4">
        <f t="shared" si="13"/>
        <v>0.85615997027871127</v>
      </c>
      <c r="G244" s="5">
        <f t="shared" si="14"/>
        <v>3043.012512683094</v>
      </c>
      <c r="H244" s="12">
        <f>ABS(C244-G244)/C244</f>
        <v>1.6030889042769274E-2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 t="shared" si="12"/>
        <v>3581.1850969843977</v>
      </c>
      <c r="E245" s="4">
        <f>$M$2*(D245-D244)+(1-$M$2)*E244</f>
        <v>8.7066749238798433</v>
      </c>
      <c r="F245" s="4">
        <f t="shared" si="13"/>
        <v>0.87300757738623624</v>
      </c>
      <c r="G245" s="5">
        <f t="shared" si="14"/>
        <v>3059.7108024631907</v>
      </c>
      <c r="H245" s="12">
        <f>ABS(C245-G245)/C245</f>
        <v>4.4437600729796779E-2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 t="shared" si="12"/>
        <v>3635.1905033915164</v>
      </c>
      <c r="E246" s="4">
        <f>$M$2*(D246-D245)+(1-$M$2)*E245</f>
        <v>9.330781401648661</v>
      </c>
      <c r="F246" s="4">
        <f t="shared" si="13"/>
        <v>0.9536642564238712</v>
      </c>
      <c r="G246" s="5">
        <f t="shared" si="14"/>
        <v>3393.3163950452767</v>
      </c>
      <c r="H246" s="12">
        <f>ABS(C246-G246)/C246</f>
        <v>4.4136226747809364E-2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 t="shared" si="12"/>
        <v>3619.6595907537908</v>
      </c>
      <c r="E247" s="4">
        <f>$M$2*(D247-D246)+(1-$M$2)*E246</f>
        <v>8.9882476531258995</v>
      </c>
      <c r="F247" s="4">
        <f t="shared" si="13"/>
        <v>0.95470253570307251</v>
      </c>
      <c r="G247" s="5">
        <f t="shared" si="14"/>
        <v>3496.2750966204489</v>
      </c>
      <c r="H247" s="12">
        <f>ABS(C247-G247)/C247</f>
        <v>2.5601377712070682E-2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 t="shared" si="12"/>
        <v>3642.7163091108255</v>
      </c>
      <c r="E248" s="4">
        <f>$M$2*(D248-D247)+(1-$M$2)*E247</f>
        <v>9.1820770035539372</v>
      </c>
      <c r="F248" s="4">
        <f t="shared" si="13"/>
        <v>1.0315849625147719</v>
      </c>
      <c r="G248" s="5">
        <f t="shared" si="14"/>
        <v>3733.0386472086175</v>
      </c>
      <c r="H248" s="12">
        <f>ABS(C248-G248)/C248</f>
        <v>1.3988735549757667E-2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 t="shared" si="12"/>
        <v>3676.4142057977065</v>
      </c>
      <c r="E249" s="4">
        <f>$M$2*(D249-D248)+(1-$M$2)*E248</f>
        <v>9.5198454436666164</v>
      </c>
      <c r="F249" s="4">
        <f t="shared" si="13"/>
        <v>1.0247168421630266</v>
      </c>
      <c r="G249" s="5">
        <f t="shared" si="14"/>
        <v>3724.5063470975033</v>
      </c>
      <c r="H249" s="12">
        <f>ABS(C249-G249)/C249</f>
        <v>2.3976324135874399E-2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 t="shared" si="12"/>
        <v>3633.6337341522631</v>
      </c>
      <c r="E250" s="4">
        <f>$M$2*(D250-D249)+(1-$M$2)*E249</f>
        <v>8.7992741248703226</v>
      </c>
      <c r="F250" s="4">
        <f t="shared" si="13"/>
        <v>1.0575309032689015</v>
      </c>
      <c r="G250" s="5">
        <f t="shared" si="14"/>
        <v>3937.4396787294763</v>
      </c>
      <c r="H250" s="12">
        <f>ABS(C250-G250)/C250</f>
        <v>5.4765518009503439E-2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 t="shared" si="12"/>
        <v>3646.579466435609</v>
      </c>
      <c r="E251" s="4">
        <f>$M$2*(D251-D250)+(1-$M$2)*E250</f>
        <v>8.8564022454990319</v>
      </c>
      <c r="F251" s="4">
        <f t="shared" si="13"/>
        <v>1.0266321668972422</v>
      </c>
      <c r="G251" s="5">
        <f t="shared" si="14"/>
        <v>3736.4354091633218</v>
      </c>
      <c r="H251" s="12">
        <f>ABS(C251-G251)/C251</f>
        <v>4.1483451057244764E-3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 t="shared" si="12"/>
        <v>3631.2741134460466</v>
      </c>
      <c r="E252" s="4">
        <f>$M$2*(D252-D251)+(1-$M$2)*E251</f>
        <v>8.5235119533714023</v>
      </c>
      <c r="F252" s="4">
        <f t="shared" si="13"/>
        <v>0.97746825116946501</v>
      </c>
      <c r="G252" s="5">
        <f t="shared" si="14"/>
        <v>3589.8275225173848</v>
      </c>
      <c r="H252" s="12">
        <f>ABS(C252-G252)/C252</f>
        <v>2.4786617903906578E-2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 t="shared" si="12"/>
        <v>3631.9307389887754</v>
      </c>
      <c r="E253" s="4">
        <f>$M$2*(D253-D252)+(1-$M$2)*E252</f>
        <v>8.4151253692885746</v>
      </c>
      <c r="F253" s="4">
        <f t="shared" si="13"/>
        <v>1.0026185156555538</v>
      </c>
      <c r="G253" s="5">
        <f t="shared" si="14"/>
        <v>3654.9065615822842</v>
      </c>
      <c r="H253" s="12">
        <f>ABS(C253-G253)/C253</f>
        <v>7.9720247055389444E-3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 t="shared" si="12"/>
        <v>3672.9370022086177</v>
      </c>
      <c r="E254" s="4">
        <f>$M$2*(D254-D253)+(1-$M$2)*E253</f>
        <v>8.8641520767563833</v>
      </c>
      <c r="F254" s="4">
        <f t="shared" si="13"/>
        <v>1.0356030114405408</v>
      </c>
      <c r="G254" s="5">
        <f t="shared" si="14"/>
        <v>3746.2700735876197</v>
      </c>
      <c r="H254" s="12">
        <f>ABS(C254-G254)/C254</f>
        <v>3.1721356012504608E-2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 t="shared" si="12"/>
        <v>3683.22117027267</v>
      </c>
      <c r="E255" s="4">
        <f>$M$2*(D255-D254)+(1-$M$2)*E254</f>
        <v>8.8837164474835095</v>
      </c>
      <c r="F255" s="4">
        <f t="shared" si="13"/>
        <v>1.3901272383127343</v>
      </c>
      <c r="G255" s="5">
        <f t="shared" si="14"/>
        <v>5116.7785561077844</v>
      </c>
      <c r="H255" s="12">
        <f>ABS(C255-G255)/C255</f>
        <v>1.4093372154987461E-3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 t="shared" si="12"/>
        <v>3686.3491046531144</v>
      </c>
      <c r="E256" s="4">
        <f>$M$2*(D256-D255)+(1-$M$2)*E255</f>
        <v>8.8044157528494047</v>
      </c>
      <c r="F256" s="4">
        <f t="shared" si="13"/>
        <v>0.85521750100407135</v>
      </c>
      <c r="G256" s="5">
        <f t="shared" si="14"/>
        <v>3161.0324100802113</v>
      </c>
      <c r="H256" s="12">
        <f>ABS(C256-G256)/C256</f>
        <v>5.7373242380564177E-3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 t="shared" si="12"/>
        <v>3690.4902891012061</v>
      </c>
      <c r="E257" s="4">
        <f>$M$2*(D257-D256)+(1-$M$2)*E256</f>
        <v>8.7401677536375413</v>
      </c>
      <c r="F257" s="4">
        <f t="shared" si="13"/>
        <v>0.87222962242443591</v>
      </c>
      <c r="G257" s="5">
        <f t="shared" si="14"/>
        <v>3225.8970229198326</v>
      </c>
      <c r="H257" s="12">
        <f>ABS(C257-G257)/C257</f>
        <v>4.6393718218102082E-3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 t="shared" si="12"/>
        <v>3720.1995408287676</v>
      </c>
      <c r="E258" s="4">
        <f>$M$2*(D258-D257)+(1-$M$2)*E257</f>
        <v>9.0290707915922912</v>
      </c>
      <c r="F258" s="4">
        <f t="shared" si="13"/>
        <v>0.95748146197583317</v>
      </c>
      <c r="G258" s="5">
        <f t="shared" si="14"/>
        <v>3527.8238629770121</v>
      </c>
      <c r="H258" s="12">
        <f>ABS(C258-G258)/C258</f>
        <v>2.0321059989721706E-2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 t="shared" si="12"/>
        <v>3701.0896122006716</v>
      </c>
      <c r="E259" s="4">
        <f>$M$2*(D259-D258)+(1-$M$2)*E258</f>
        <v>8.6413837363320685</v>
      </c>
      <c r="F259" s="4">
        <f t="shared" si="13"/>
        <v>0.94961579395140561</v>
      </c>
      <c r="G259" s="5">
        <f t="shared" si="14"/>
        <v>3560.3040117304063</v>
      </c>
      <c r="H259" s="12">
        <f>ABS(C259-G259)/C259</f>
        <v>2.8395150702023763E-2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 t="shared" si="12"/>
        <v>3733.0689633717589</v>
      </c>
      <c r="E260" s="4">
        <f>$M$2*(D260-D259)+(1-$M$2)*E259</f>
        <v>8.9629242337602975</v>
      </c>
      <c r="F260" s="4">
        <f t="shared" si="13"/>
        <v>1.0361675164385853</v>
      </c>
      <c r="G260" s="5">
        <f t="shared" si="14"/>
        <v>3826.9027103835615</v>
      </c>
      <c r="H260" s="12">
        <f>ABS(C260-G260)/C260</f>
        <v>2.2502500540597319E-2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 t="shared" si="12"/>
        <v>3725.6244857501979</v>
      </c>
      <c r="E261" s="4">
        <f>$M$2*(D261-D260)+(1-$M$2)*E260</f>
        <v>8.7368700939208406</v>
      </c>
      <c r="F261" s="4">
        <f t="shared" si="13"/>
        <v>1.0215442212991019</v>
      </c>
      <c r="G261" s="5">
        <f t="shared" si="14"/>
        <v>3834.5230991404769</v>
      </c>
      <c r="H261" s="12">
        <f>ABS(C261-G261)/C261</f>
        <v>1.6306148725278802E-2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 t="shared" si="12"/>
        <v>3745.6791388895763</v>
      </c>
      <c r="E262" s="4">
        <f>$M$2*(D262-D261)+(1-$M$2)*E261</f>
        <v>8.892801650531112</v>
      </c>
      <c r="F262" s="4">
        <f t="shared" si="13"/>
        <v>1.0597940883005836</v>
      </c>
      <c r="G262" s="5">
        <f t="shared" si="14"/>
        <v>3949.2025377783107</v>
      </c>
      <c r="H262" s="12">
        <f>ABS(C262-G262)/C262</f>
        <v>1.0968560536360965E-2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 t="shared" si="12"/>
        <v>3807.6595855500746</v>
      </c>
      <c r="E263" s="4">
        <f>$M$2*(D263-D262)+(1-$M$2)*E262</f>
        <v>9.6242204354582626</v>
      </c>
      <c r="F263" s="4">
        <f t="shared" si="13"/>
        <v>1.0368823085759629</v>
      </c>
      <c r="G263" s="5">
        <f t="shared" si="14"/>
        <v>3854.5643270882742</v>
      </c>
      <c r="H263" s="12">
        <f>ABS(C263-G263)/C263</f>
        <v>4.9194788582073448E-2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 t="shared" si="12"/>
        <v>3776.948061882083</v>
      </c>
      <c r="E264" s="4">
        <f>$M$2*(D264-D263)+(1-$M$2)*E263</f>
        <v>9.068491867431959</v>
      </c>
      <c r="F264" s="4">
        <f t="shared" si="13"/>
        <v>0.97017501539055229</v>
      </c>
      <c r="G264" s="5">
        <f t="shared" si="14"/>
        <v>3731.2737260541985</v>
      </c>
      <c r="H264" s="12">
        <f>ABS(C264-G264)/C264</f>
        <v>4.0221278520824785E-2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 t="shared" si="12"/>
        <v>3770.2267939895205</v>
      </c>
      <c r="E265" s="4">
        <f>$M$2*(D265-D264)+(1-$M$2)*E264</f>
        <v>8.8509473352573167</v>
      </c>
      <c r="F265" s="4">
        <f t="shared" si="13"/>
        <v>0.99966587425507392</v>
      </c>
      <c r="G265" s="5">
        <f t="shared" si="14"/>
        <v>3795.930297367694</v>
      </c>
      <c r="H265" s="12">
        <f>ABS(C265-G265)/C265</f>
        <v>1.5497671847965232E-2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 t="shared" si="12"/>
        <v>3802.926397122561</v>
      </c>
      <c r="E266" s="4">
        <f>$M$2*(D266-D265)+(1-$M$2)*E265</f>
        <v>9.1795238777369352</v>
      </c>
      <c r="F266" s="4">
        <f t="shared" si="13"/>
        <v>1.0402178164420739</v>
      </c>
      <c r="G266" s="5">
        <f t="shared" si="14"/>
        <v>3913.6242893838571</v>
      </c>
      <c r="H266" s="12">
        <f>ABS(C266-G266)/C266</f>
        <v>2.2571356297737988E-2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 t="shared" si="12"/>
        <v>3781.3772329172516</v>
      </c>
      <c r="E267" s="4">
        <f>$M$2*(D267-D266)+(1-$M$2)*E266</f>
        <v>8.7561572037040722</v>
      </c>
      <c r="F267" s="4">
        <f t="shared" si="13"/>
        <v>1.3822147044170023</v>
      </c>
      <c r="G267" s="5">
        <f t="shared" si="14"/>
        <v>5299.3122761157665</v>
      </c>
      <c r="H267" s="12">
        <f>ABS(C267-G267)/C267</f>
        <v>3.0393209433359228E-2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 t="shared" si="12"/>
        <v>3818.7681210292112</v>
      </c>
      <c r="E268" s="4">
        <f>$M$2*(D268-D267)+(1-$M$2)*E267</f>
        <v>9.1506742346196468</v>
      </c>
      <c r="F268" s="4">
        <f t="shared" si="13"/>
        <v>0.85977994095585253</v>
      </c>
      <c r="G268" s="5">
        <f t="shared" si="14"/>
        <v>3241.3884063713326</v>
      </c>
      <c r="H268" s="12">
        <f>ABS(C268-G268)/C268</f>
        <v>2.6902309705393989E-2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 t="shared" si="12"/>
        <v>3802.5957528630456</v>
      </c>
      <c r="E269" s="4">
        <f>$M$2*(D269-D268)+(1-$M$2)*E268</f>
        <v>8.80178422640844</v>
      </c>
      <c r="F269" s="4">
        <f t="shared" si="13"/>
        <v>0.86815520079630271</v>
      </c>
      <c r="G269" s="5">
        <f t="shared" si="14"/>
        <v>3338.8241654643725</v>
      </c>
      <c r="H269" s="12">
        <f>ABS(C269-G269)/C269</f>
        <v>2.4807908368438467E-2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 t="shared" si="12"/>
        <v>3795.6020226611954</v>
      </c>
      <c r="E270" s="4">
        <f>$M$2*(D270-D269)+(1-$M$2)*E269</f>
        <v>8.5841604088846619</v>
      </c>
      <c r="F270" s="4">
        <f t="shared" si="13"/>
        <v>0.95467950236789079</v>
      </c>
      <c r="G270" s="5">
        <f t="shared" si="14"/>
        <v>3649.3424859835004</v>
      </c>
      <c r="H270" s="12">
        <f>ABS(C270-G270)/C270</f>
        <v>1.5398577068308406E-2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 t="shared" si="12"/>
        <v>3812.383457437621</v>
      </c>
      <c r="E271" s="4">
        <f>$M$2*(D271-D270)+(1-$M$2)*E270</f>
        <v>8.6970989364176816</v>
      </c>
      <c r="F271" s="4">
        <f t="shared" si="13"/>
        <v>0.95106069333986443</v>
      </c>
      <c r="G271" s="5">
        <f t="shared" si="14"/>
        <v>3612.5152825750611</v>
      </c>
      <c r="H271" s="12">
        <f>ABS(C271-G271)/C271</f>
        <v>7.8233225555998168E-3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 t="shared" ref="D272:D335" si="15">$M$4*C272/F260+(1-$M$4)*(D271+E271)</f>
        <v>3856.3479480160918</v>
      </c>
      <c r="E272" s="4">
        <f>$M$2*(D272-D271)+(1-$M$2)*E271</f>
        <v>9.1829979198353371</v>
      </c>
      <c r="F272" s="4">
        <f t="shared" ref="F272:F335" si="16">$M$3*C272/(D271+E271)+(1-$M$3)*F260</f>
        <v>1.0429205528399474</v>
      </c>
      <c r="G272" s="5">
        <f t="shared" si="14"/>
        <v>3959.2795502098552</v>
      </c>
      <c r="H272" s="12">
        <f>ABS(C272-G272)/C272</f>
        <v>3.2670522792608063E-2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 t="shared" si="15"/>
        <v>3869.0592561761778</v>
      </c>
      <c r="E273" s="4">
        <f>$M$2*(D273-D272)+(1-$M$2)*E272</f>
        <v>9.2316094637884678</v>
      </c>
      <c r="F273" s="4">
        <f t="shared" si="16"/>
        <v>1.0222026318059527</v>
      </c>
      <c r="G273" s="5">
        <f t="shared" si="14"/>
        <v>3948.8108000736979</v>
      </c>
      <c r="H273" s="12">
        <f>ABS(C273-G273)/C273</f>
        <v>3.3289247668606969E-3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 t="shared" si="15"/>
        <v>3891.3928017427806</v>
      </c>
      <c r="E274" s="4">
        <f>$M$2*(D274-D273)+(1-$M$2)*E273</f>
        <v>9.4121223153703095</v>
      </c>
      <c r="F274" s="4">
        <f t="shared" si="16"/>
        <v>1.0623222134146177</v>
      </c>
      <c r="G274" s="5">
        <f t="shared" ref="G274:G337" si="17">(D273+1*E273)*F262</f>
        <v>4110.1897321153892</v>
      </c>
      <c r="H274" s="12">
        <f>ABS(C274-G274)/C274</f>
        <v>1.2211071349341688E-2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 t="shared" si="15"/>
        <v>3924.3470704242136</v>
      </c>
      <c r="E275" s="4">
        <f>$M$2*(D275-D274)+(1-$M$2)*E274</f>
        <v>9.7364759024697154</v>
      </c>
      <c r="F275" s="4">
        <f t="shared" si="16"/>
        <v>1.0413010975167825</v>
      </c>
      <c r="G275" s="5">
        <f t="shared" si="17"/>
        <v>4044.6756149618991</v>
      </c>
      <c r="H275" s="12">
        <f>ABS(C275-G275)/C275</f>
        <v>2.1607253274818796E-2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 t="shared" si="15"/>
        <v>3910.4930021350601</v>
      </c>
      <c r="E276" s="4">
        <f>$M$2*(D276-D275)+(1-$M$2)*E275</f>
        <v>9.4114555109046396</v>
      </c>
      <c r="F276" s="4">
        <f t="shared" si="16"/>
        <v>0.96606705320181896</v>
      </c>
      <c r="G276" s="5">
        <f t="shared" si="17"/>
        <v>3816.7495651052086</v>
      </c>
      <c r="H276" s="12">
        <f>ABS(C276-G276)/C276</f>
        <v>2.2434922342675759E-2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 t="shared" si="15"/>
        <v>3941.8848380879699</v>
      </c>
      <c r="E277" s="4">
        <f>$M$2*(D277-D276)+(1-$M$2)*E276</f>
        <v>9.7142917574947756</v>
      </c>
      <c r="F277" s="4">
        <f t="shared" si="16"/>
        <v>1.0036240635558946</v>
      </c>
      <c r="G277" s="5">
        <f t="shared" si="17"/>
        <v>3918.5947166490146</v>
      </c>
      <c r="H277" s="12">
        <f>ABS(C277-G277)/C277</f>
        <v>2.0106347424602506E-2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 t="shared" si="15"/>
        <v>3924.1393871506198</v>
      </c>
      <c r="E278" s="4">
        <f>$M$2*(D278-D277)+(1-$M$2)*E277</f>
        <v>9.3359632098165939</v>
      </c>
      <c r="F278" s="4">
        <f t="shared" si="16"/>
        <v>1.0351135910838511</v>
      </c>
      <c r="G278" s="5">
        <f t="shared" si="17"/>
        <v>4110.5238183022484</v>
      </c>
      <c r="H278" s="12">
        <f>ABS(C278-G278)/C278</f>
        <v>2.6091816850286671E-2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 t="shared" si="15"/>
        <v>3933.4936447742784</v>
      </c>
      <c r="E279" s="4">
        <f>$M$2*(D279-D278)+(1-$M$2)*E278</f>
        <v>9.336215262397582</v>
      </c>
      <c r="F279" s="4">
        <f t="shared" si="16"/>
        <v>1.3822192438284187</v>
      </c>
      <c r="G279" s="5">
        <f t="shared" si="17"/>
        <v>5436.9074687300154</v>
      </c>
      <c r="H279" s="12">
        <f>ABS(C279-G279)/C279</f>
        <v>1.7018810002693989E-5</v>
      </c>
    </row>
    <row r="280" spans="1:8" x14ac:dyDescent="0.15">
      <c r="A280">
        <v>277</v>
      </c>
      <c r="B280" s="1">
        <v>42005</v>
      </c>
      <c r="C280" s="4">
        <v>3481</v>
      </c>
      <c r="D280" s="4">
        <f t="shared" si="15"/>
        <v>3971.764740104772</v>
      </c>
      <c r="E280" s="4">
        <f>$M$2*(D280-D279)+(1-$M$2)*E279</f>
        <v>9.734867619597571</v>
      </c>
      <c r="F280" s="4">
        <f t="shared" si="16"/>
        <v>0.8642353022626692</v>
      </c>
      <c r="G280" s="5">
        <f t="shared" si="17"/>
        <v>3389.9660242613058</v>
      </c>
      <c r="H280" s="12">
        <f>ABS(C280-G280)/C280</f>
        <v>2.6151673581928801E-2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 t="shared" si="15"/>
        <v>3961.1774935529484</v>
      </c>
      <c r="E281" s="4">
        <f>$M$2*(D281-D280)+(1-$M$2)*E280</f>
        <v>9.454878253868106</v>
      </c>
      <c r="F281" s="4">
        <f t="shared" si="16"/>
        <v>0.86502622969927767</v>
      </c>
      <c r="G281" s="5">
        <f t="shared" si="17"/>
        <v>3456.5595914143505</v>
      </c>
      <c r="H281" s="12">
        <f>ABS(C281-G281)/C281</f>
        <v>1.903289841224956E-2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 t="shared" si="15"/>
        <v>3960.4185328995673</v>
      </c>
      <c r="E282" s="4">
        <f>$M$2*(D282-D281)+(1-$M$2)*E281</f>
        <v>9.31415636572296</v>
      </c>
      <c r="F282" s="4">
        <f t="shared" si="16"/>
        <v>0.952945423309558</v>
      </c>
      <c r="G282" s="5">
        <f t="shared" si="17"/>
        <v>3790.6813368023695</v>
      </c>
      <c r="H282" s="12">
        <f>ABS(C282-G282)/C282</f>
        <v>9.5023533428414148E-3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 t="shared" si="15"/>
        <v>3965.5786831008418</v>
      </c>
      <c r="E283" s="4">
        <f>$M$2*(D283-D282)+(1-$M$2)*E282</f>
        <v>9.2569242519079609</v>
      </c>
      <c r="F283" s="4">
        <f t="shared" si="16"/>
        <v>0.95035795107075305</v>
      </c>
      <c r="G283" s="5">
        <f t="shared" si="17"/>
        <v>3775.4567238265713</v>
      </c>
      <c r="H283" s="12">
        <f>ABS(C283-G283)/C283</f>
        <v>3.8438510573175501E-3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 t="shared" si="15"/>
        <v>3992.8011080776346</v>
      </c>
      <c r="E284" s="4">
        <f>$M$2*(D284-D283)+(1-$M$2)*E283</f>
        <v>9.5044452091539657</v>
      </c>
      <c r="F284" s="4">
        <f t="shared" si="16"/>
        <v>1.0462490895507774</v>
      </c>
      <c r="G284" s="5">
        <f t="shared" si="17"/>
        <v>4145.4377490682382</v>
      </c>
      <c r="H284" s="12">
        <f>ABS(C284-G284)/C284</f>
        <v>1.62701117540963E-2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 t="shared" si="15"/>
        <v>4003.8648916865259</v>
      </c>
      <c r="E285" s="4">
        <f>$M$2*(D285-D284)+(1-$M$2)*E284</f>
        <v>9.5259291042751748</v>
      </c>
      <c r="F285" s="4">
        <f t="shared" si="16"/>
        <v>1.02248385367975</v>
      </c>
      <c r="G285" s="5">
        <f t="shared" si="17"/>
        <v>4091.1672698613347</v>
      </c>
      <c r="H285" s="12">
        <f>ABS(C285-G285)/C285</f>
        <v>1.4236588085587707E-3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 t="shared" si="15"/>
        <v>4048.7585359362979</v>
      </c>
      <c r="E286" s="4">
        <f>$M$2*(D286-D285)+(1-$M$2)*E285</f>
        <v>10.013210301859134</v>
      </c>
      <c r="F286" s="4">
        <f t="shared" si="16"/>
        <v>1.0689327054200586</v>
      </c>
      <c r="G286" s="5">
        <f t="shared" si="17"/>
        <v>4263.5142200403934</v>
      </c>
      <c r="H286" s="12">
        <f>ABS(C286-G286)/C286</f>
        <v>3.1239668248036034E-2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 t="shared" si="15"/>
        <v>4034.2589876538314</v>
      </c>
      <c r="E287" s="4">
        <f>$M$2*(D287-D286)+(1-$M$2)*E286</f>
        <v>9.6754840362545114</v>
      </c>
      <c r="F287" s="4">
        <f t="shared" si="16"/>
        <v>1.036860352304857</v>
      </c>
      <c r="G287" s="5">
        <f t="shared" si="17"/>
        <v>4226.4034739279004</v>
      </c>
      <c r="H287" s="12">
        <f>ABS(C287-G287)/C287</f>
        <v>2.2599437195233597E-2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 t="shared" si="15"/>
        <v>4056.1797075710674</v>
      </c>
      <c r="E288" s="4">
        <f>$M$2*(D288-D287)+(1-$M$2)*E287</f>
        <v>9.8441936399209062</v>
      </c>
      <c r="F288" s="4">
        <f t="shared" si="16"/>
        <v>0.96813268203681924</v>
      </c>
      <c r="G288" s="5">
        <f t="shared" si="17"/>
        <v>3906.7118584068958</v>
      </c>
      <c r="H288" s="12">
        <f>ABS(C288-G288)/C288</f>
        <v>1.0959023188127652E-2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 t="shared" si="15"/>
        <v>4082.1546172519165</v>
      </c>
      <c r="E289" s="4">
        <f>$M$2*(D289-D288)+(1-$M$2)*E288</f>
        <v>10.066435721377816</v>
      </c>
      <c r="F289" s="4">
        <f t="shared" si="16"/>
        <v>1.006435554928315</v>
      </c>
      <c r="G289" s="5">
        <f t="shared" si="17"/>
        <v>4080.7594302487632</v>
      </c>
      <c r="H289" s="12">
        <f>ABS(C289-G289)/C289</f>
        <v>1.4309316365033034E-2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 t="shared" si="15"/>
        <v>4064.5229907520065</v>
      </c>
      <c r="E290" s="4">
        <f>$M$2*(D290-D289)+(1-$M$2)*E289</f>
        <v>9.6848237095636289</v>
      </c>
      <c r="F290" s="4">
        <f t="shared" si="16"/>
        <v>1.0301663818024627</v>
      </c>
      <c r="G290" s="5">
        <f t="shared" si="17"/>
        <v>4235.9136296521256</v>
      </c>
      <c r="H290" s="12">
        <f>ABS(C290-G290)/C290</f>
        <v>2.5396666582455957E-2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 t="shared" si="15"/>
        <v>4073.5260226337286</v>
      </c>
      <c r="E291" s="4">
        <f>$M$2*(D291-D290)+(1-$M$2)*E290</f>
        <v>9.6754302744206786</v>
      </c>
      <c r="F291" s="4">
        <f t="shared" si="16"/>
        <v>1.3820559132426755</v>
      </c>
      <c r="G291" s="5">
        <f t="shared" si="17"/>
        <v>5631.4484445049056</v>
      </c>
      <c r="H291" s="12">
        <f>ABS(C291-G291)/C291</f>
        <v>6.1273001153262926E-4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 t="shared" si="15"/>
        <v>4069.9691275629048</v>
      </c>
      <c r="E292" s="4">
        <f>$M$2*(D292-D291)+(1-$M$2)*E291</f>
        <v>9.4931209758265833</v>
      </c>
      <c r="F292" s="4">
        <f t="shared" si="16"/>
        <v>0.86225765270672783</v>
      </c>
      <c r="G292" s="5">
        <f t="shared" si="17"/>
        <v>3528.8468418534444</v>
      </c>
      <c r="H292" s="12">
        <f>ABS(C292-G292)/C292</f>
        <v>1.2000814985214913E-2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 t="shared" si="15"/>
        <v>4115.2110968151665</v>
      </c>
      <c r="E293" s="4">
        <f>$M$2*(D293-D292)+(1-$M$2)*E292</f>
        <v>9.9856532620861493</v>
      </c>
      <c r="F293" s="4">
        <f t="shared" si="16"/>
        <v>0.87037889863819207</v>
      </c>
      <c r="G293" s="5">
        <f t="shared" si="17"/>
        <v>3528.8418480539963</v>
      </c>
      <c r="H293" s="12">
        <f>ABS(C293-G293)/C293</f>
        <v>3.107033276935852E-2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 t="shared" si="15"/>
        <v>4118.8627023732688</v>
      </c>
      <c r="E294" s="4">
        <f>$M$2*(D294-D293)+(1-$M$2)*E293</f>
        <v>9.8983854717283624</v>
      </c>
      <c r="F294" s="4">
        <f t="shared" si="16"/>
        <v>0.95191221792198322</v>
      </c>
      <c r="G294" s="5">
        <f t="shared" si="17"/>
        <v>3931.0873632375806</v>
      </c>
      <c r="H294" s="12">
        <f>ABS(C294-G294)/C294</f>
        <v>5.6503871162907589E-3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 t="shared" si="15"/>
        <v>4141.1831211957387</v>
      </c>
      <c r="E295" s="4">
        <f>$M$2*(D295-D294)+(1-$M$2)*E294</f>
        <v>10.069530915042304</v>
      </c>
      <c r="F295" s="4">
        <f t="shared" si="16"/>
        <v>0.95237697804417587</v>
      </c>
      <c r="G295" s="5">
        <f t="shared" si="17"/>
        <v>3923.8009279050248</v>
      </c>
      <c r="H295" s="12">
        <f>ABS(C295-G295)/C295</f>
        <v>1.0889607283835451E-2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 t="shared" si="15"/>
        <v>4125.0690065657818</v>
      </c>
      <c r="E296" s="4">
        <f>$M$2*(D296-D295)+(1-$M$2)*E295</f>
        <v>9.7087838861264242</v>
      </c>
      <c r="F296" s="4">
        <f t="shared" si="16"/>
        <v>1.0415892816785735</v>
      </c>
      <c r="G296" s="5">
        <f t="shared" si="17"/>
        <v>4343.2443077661546</v>
      </c>
      <c r="H296" s="12">
        <f>ABS(C296-G296)/C296</f>
        <v>2.3625809042223576E-2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 t="shared" si="15"/>
        <v>4156.7624172777969</v>
      </c>
      <c r="E297" s="4">
        <f>$M$2*(D297-D296)+(1-$M$2)*E296</f>
        <v>10.011678637570933</v>
      </c>
      <c r="F297" s="4">
        <f t="shared" si="16"/>
        <v>1.0263227408915208</v>
      </c>
      <c r="G297" s="5">
        <f t="shared" si="17"/>
        <v>4227.7435292907085</v>
      </c>
      <c r="H297" s="12">
        <f>ABS(C297-G297)/C297</f>
        <v>1.9085028006796179E-2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 t="shared" si="15"/>
        <v>4197.9637823903022</v>
      </c>
      <c r="E298" s="4">
        <f>$M$2*(D298-D297)+(1-$M$2)*E297</f>
        <v>10.441396749562381</v>
      </c>
      <c r="F298" s="4">
        <f t="shared" si="16"/>
        <v>1.0745826396101614</v>
      </c>
      <c r="G298" s="5">
        <f t="shared" si="17"/>
        <v>4454.0011072210327</v>
      </c>
      <c r="H298" s="12">
        <f>ABS(C298-G298)/C298</f>
        <v>2.6660597198200891E-2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 t="shared" si="15"/>
        <v>4194.5605915441001</v>
      </c>
      <c r="E299" s="4">
        <f>$M$2*(D299-D298)+(1-$M$2)*E298</f>
        <v>10.250651964495907</v>
      </c>
      <c r="F299" s="4">
        <f t="shared" si="16"/>
        <v>1.0344517521178056</v>
      </c>
      <c r="G299" s="5">
        <f t="shared" si="17"/>
        <v>4363.5284766845443</v>
      </c>
      <c r="H299" s="12">
        <f>ABS(C299-G299)/C299</f>
        <v>1.2184754508129048E-2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 t="shared" si="15"/>
        <v>4259.3422591559629</v>
      </c>
      <c r="E300" s="4">
        <f>$M$2*(D300-D299)+(1-$M$2)*E299</f>
        <v>11.001956890494267</v>
      </c>
      <c r="F300" s="4">
        <f t="shared" si="16"/>
        <v>0.97699840045084529</v>
      </c>
      <c r="G300" s="5">
        <f t="shared" si="17"/>
        <v>4070.8151866365502</v>
      </c>
      <c r="H300" s="12">
        <f>ABS(C300-G300)/C300</f>
        <v>4.5306006886362535E-2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 t="shared" si="15"/>
        <v>4261.7024004452942</v>
      </c>
      <c r="E301" s="4">
        <f>$M$2*(D301-D300)+(1-$M$2)*E300</f>
        <v>10.882893664664973</v>
      </c>
      <c r="F301" s="4">
        <f t="shared" si="16"/>
        <v>1.0049973854973975</v>
      </c>
      <c r="G301" s="5">
        <f t="shared" si="17"/>
        <v>4297.8262508116368</v>
      </c>
      <c r="H301" s="12">
        <f>ABS(C301-G301)/C301</f>
        <v>7.4604432282317822E-3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 t="shared" si="15"/>
        <v>4296.5997483980846</v>
      </c>
      <c r="E302" s="4">
        <f>$M$2*(D302-D301)+(1-$M$2)*E301</f>
        <v>11.213754507575061</v>
      </c>
      <c r="F302" s="4">
        <f t="shared" si="16"/>
        <v>1.0342549507357055</v>
      </c>
      <c r="G302" s="5">
        <f t="shared" si="17"/>
        <v>4401.4737333756675</v>
      </c>
      <c r="H302" s="12">
        <f>ABS(C302-G302)/C302</f>
        <v>2.0152775294820235E-2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 t="shared" si="15"/>
        <v>4280.9931276106217</v>
      </c>
      <c r="E303" s="4">
        <f>$M$2*(D303-D302)+(1-$M$2)*E302</f>
        <v>10.844234889481175</v>
      </c>
      <c r="F303" s="4">
        <f t="shared" si="16"/>
        <v>1.3759799443549801</v>
      </c>
      <c r="G303" s="5">
        <f t="shared" si="17"/>
        <v>5953.6391248374102</v>
      </c>
      <c r="H303" s="12">
        <f>ABS(C303-G303)/C303</f>
        <v>2.3313703134652843E-2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 t="shared" si="15"/>
        <v>4253.5930959312445</v>
      </c>
      <c r="E304" s="4">
        <f>$M$2*(D304-D303)+(1-$M$2)*E303</f>
        <v>10.317321801153888</v>
      </c>
      <c r="F304" s="4">
        <f t="shared" si="16"/>
        <v>0.85683212346530668</v>
      </c>
      <c r="G304" s="5">
        <f t="shared" si="17"/>
        <v>3700.6696099883725</v>
      </c>
      <c r="H304" s="12">
        <f>ABS(C304-G304)/C304</f>
        <v>3.3706594968819129E-2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 t="shared" si="15"/>
        <v>4231.8164776307303</v>
      </c>
      <c r="E305" s="4">
        <f>$M$2*(D305-D304)+(1-$M$2)*E304</f>
        <v>9.8751452708467014</v>
      </c>
      <c r="F305" s="4">
        <f t="shared" si="16"/>
        <v>0.86575290224381485</v>
      </c>
      <c r="G305" s="5">
        <f t="shared" si="17"/>
        <v>3711.217653277839</v>
      </c>
      <c r="H305" s="12">
        <f>ABS(C305-G305)/C305</f>
        <v>2.8322985114391512E-2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 t="shared" si="15"/>
        <v>4252.9688229706435</v>
      </c>
      <c r="E306" s="4">
        <f>$M$2*(D306-D305)+(1-$M$2)*E305</f>
        <v>10.030517692628614</v>
      </c>
      <c r="F306" s="4">
        <f t="shared" si="16"/>
        <v>0.95369928586945862</v>
      </c>
      <c r="G306" s="5">
        <f t="shared" si="17"/>
        <v>4037.7180804973364</v>
      </c>
      <c r="H306" s="12">
        <f>ABS(C306-G306)/C306</f>
        <v>9.6350060099739121E-3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 t="shared" si="15"/>
        <v>4268.4563114919038</v>
      </c>
      <c r="E307" s="4">
        <f>$M$2*(D307-D306)+(1-$M$2)*E306</f>
        <v>10.105701494285503</v>
      </c>
      <c r="F307" s="4">
        <f t="shared" si="16"/>
        <v>0.95323782753283504</v>
      </c>
      <c r="G307" s="5">
        <f t="shared" si="17"/>
        <v>4059.9824294652012</v>
      </c>
      <c r="H307" s="12">
        <f>ABS(C307-G307)/C307</f>
        <v>4.6623119722478002E-3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 t="shared" si="15"/>
        <v>4278.692059392306</v>
      </c>
      <c r="E308" s="4">
        <f>$M$2*(D308-D307)+(1-$M$2)*E307</f>
        <v>10.107493217846196</v>
      </c>
      <c r="F308" s="4">
        <f t="shared" si="16"/>
        <v>1.0416116369010646</v>
      </c>
      <c r="G308" s="5">
        <f t="shared" si="17"/>
        <v>4456.5043337235156</v>
      </c>
      <c r="H308" s="12">
        <f>ABS(C308-G308)/C308</f>
        <v>1.1121074186321996E-4</v>
      </c>
    </row>
    <row r="309" spans="1:8" x14ac:dyDescent="0.15">
      <c r="A309">
        <v>306</v>
      </c>
      <c r="B309" s="1">
        <v>42887</v>
      </c>
      <c r="C309" s="4">
        <v>4482</v>
      </c>
      <c r="D309" s="4">
        <f t="shared" si="15"/>
        <v>4310.1829927279541</v>
      </c>
      <c r="E309" s="4">
        <f>$M$2*(D309-D308)+(1-$M$2)*E308</f>
        <v>10.402105076887764</v>
      </c>
      <c r="F309" s="4">
        <f t="shared" si="16"/>
        <v>1.0299360719024944</v>
      </c>
      <c r="G309" s="5">
        <f t="shared" si="17"/>
        <v>4401.6925119691796</v>
      </c>
      <c r="H309" s="12">
        <f>ABS(C309-G309)/C309</f>
        <v>1.7917779569571714E-2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 t="shared" si="15"/>
        <v>4309.1854056451321</v>
      </c>
      <c r="E310" s="4">
        <f>$M$2*(D310-D309)+(1-$M$2)*E309</f>
        <v>10.245045011661043</v>
      </c>
      <c r="F310" s="4">
        <f t="shared" si="16"/>
        <v>1.0725806014511341</v>
      </c>
      <c r="G310" s="5">
        <f t="shared" si="17"/>
        <v>4642.8257390594545</v>
      </c>
      <c r="H310" s="12">
        <f>ABS(C310-G310)/C310</f>
        <v>9.7489645627347674E-3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 t="shared" si="15"/>
        <v>4314.8754031913049</v>
      </c>
      <c r="E311" s="4">
        <f>$M$2*(D311-D310)+(1-$M$2)*E310</f>
        <v>10.182287522948418</v>
      </c>
      <c r="F311" s="4">
        <f t="shared" si="16"/>
        <v>1.0336814543642099</v>
      </c>
      <c r="G311" s="5">
        <f t="shared" si="17"/>
        <v>4468.2423978329225</v>
      </c>
      <c r="H311" s="12">
        <f>ABS(C311-G311)/C311</f>
        <v>3.8738256196186264E-3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 t="shared" si="15"/>
        <v>4358.1827800795145</v>
      </c>
      <c r="E312" s="4">
        <f>$M$2*(D312-D311)+(1-$M$2)*E311</f>
        <v>10.638670785185681</v>
      </c>
      <c r="F312" s="4">
        <f t="shared" si="16"/>
        <v>0.98228213483195947</v>
      </c>
      <c r="G312" s="5">
        <f t="shared" si="17"/>
        <v>4225.5744456854518</v>
      </c>
      <c r="H312" s="12">
        <f>ABS(C312-G312)/C312</f>
        <v>2.7261867936129881E-2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 t="shared" si="15"/>
        <v>4355.3195168566253</v>
      </c>
      <c r="E313" s="4">
        <f>$M$2*(D313-D312)+(1-$M$2)*E312</f>
        <v>10.452646934165381</v>
      </c>
      <c r="F313" s="4">
        <f t="shared" si="16"/>
        <v>1.0028041837280708</v>
      </c>
      <c r="G313" s="5">
        <f t="shared" si="17"/>
        <v>4390.6541358239701</v>
      </c>
      <c r="H313" s="12">
        <f>ABS(C313-G313)/C313</f>
        <v>1.1438409542494848E-2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 t="shared" si="15"/>
        <v>4397.3945113457121</v>
      </c>
      <c r="E314" s="4">
        <f>$M$2*(D314-D313)+(1-$M$2)*E313</f>
        <v>10.88832606479591</v>
      </c>
      <c r="F314" s="4">
        <f t="shared" si="16"/>
        <v>1.0395447917446621</v>
      </c>
      <c r="G314" s="5">
        <f t="shared" si="17"/>
        <v>4515.3214741847587</v>
      </c>
      <c r="H314" s="12">
        <f>ABS(C314-G314)/C314</f>
        <v>2.5820609668876223E-2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 t="shared" si="15"/>
        <v>4389.0758498181513</v>
      </c>
      <c r="E315" s="4">
        <f>$M$2*(D315-D314)+(1-$M$2)*E314</f>
        <v>10.623700434401592</v>
      </c>
      <c r="F315" s="4">
        <f t="shared" si="16"/>
        <v>1.3717465972508607</v>
      </c>
      <c r="G315" s="5">
        <f t="shared" si="17"/>
        <v>6065.7087733211247</v>
      </c>
      <c r="H315" s="12">
        <f>ABS(C315-G315)/C315</f>
        <v>1.6201838385177532E-2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 t="shared" si="15"/>
        <v>4404.8651407338966</v>
      </c>
      <c r="E316" s="4">
        <f>$M$2*(D316-D315)+(1-$M$2)*E315</f>
        <v>10.694869722709377</v>
      </c>
      <c r="F316" s="4">
        <f t="shared" si="16"/>
        <v>0.85754247719297583</v>
      </c>
      <c r="G316" s="5">
        <f t="shared" si="17"/>
        <v>3769.8039082522491</v>
      </c>
      <c r="H316" s="12">
        <f>ABS(C316-G316)/C316</f>
        <v>4.2778900548734473E-3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 t="shared" si="15"/>
        <v>4404.2646751231523</v>
      </c>
      <c r="E317" s="4">
        <f>$M$2*(D317-D316)+(1-$M$2)*E316</f>
        <v>10.539247441039352</v>
      </c>
      <c r="F317" s="4">
        <f t="shared" si="16"/>
        <v>0.86418907323911598</v>
      </c>
      <c r="G317" s="5">
        <f t="shared" si="17"/>
        <v>3822.7838940845359</v>
      </c>
      <c r="H317" s="12">
        <f>ABS(C317-G317)/C317</f>
        <v>9.4491402388528802E-3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 t="shared" si="15"/>
        <v>4478.3038019314445</v>
      </c>
      <c r="E318" s="4">
        <f>$M$2*(D318-D317)+(1-$M$2)*E317</f>
        <v>11.414121521460451</v>
      </c>
      <c r="F318" s="4">
        <f t="shared" si="16"/>
        <v>0.96338551879783663</v>
      </c>
      <c r="G318" s="5">
        <f t="shared" si="17"/>
        <v>4210.3953482031538</v>
      </c>
      <c r="H318" s="12">
        <f>ABS(C318-G318)/C318</f>
        <v>5.0001049593151208E-2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 t="shared" si="15"/>
        <v>4449.0749597819031</v>
      </c>
      <c r="E319" s="4">
        <f>$M$2*(D319-D318)+(1-$M$2)*E318</f>
        <v>10.854160214107276</v>
      </c>
      <c r="F319" s="4">
        <f t="shared" si="16"/>
        <v>0.94714456975605121</v>
      </c>
      <c r="G319" s="5">
        <f t="shared" si="17"/>
        <v>4279.7689595874781</v>
      </c>
      <c r="H319" s="12">
        <f>ABS(C319-G319)/C319</f>
        <v>3.426026089595894E-2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 t="shared" si="15"/>
        <v>4473.6993929626678</v>
      </c>
      <c r="E320" s="4">
        <f>$M$2*(D320-D319)+(1-$M$2)*E319</f>
        <v>11.043881124113678</v>
      </c>
      <c r="F320" s="4">
        <f t="shared" si="16"/>
        <v>1.0438825597833303</v>
      </c>
      <c r="G320" s="5">
        <f t="shared" si="17"/>
        <v>4645.5140711417698</v>
      </c>
      <c r="H320" s="12">
        <f>ABS(C320-G320)/C320</f>
        <v>1.1171972937043461E-2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 t="shared" si="15"/>
        <v>4515.7878168599073</v>
      </c>
      <c r="E321" s="4">
        <f>$M$2*(D321-D320)+(1-$M$2)*E320</f>
        <v>11.471599508484948</v>
      </c>
      <c r="F321" s="4">
        <f t="shared" si="16"/>
        <v>1.0349703815006943</v>
      </c>
      <c r="G321" s="5">
        <f t="shared" si="17"/>
        <v>4618.9988712040713</v>
      </c>
      <c r="H321" s="12">
        <f>ABS(C321-G321)/C321</f>
        <v>2.4704630235626839E-2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 t="shared" si="15"/>
        <v>4502.0736611255061</v>
      </c>
      <c r="E322" s="4">
        <f>$M$2*(D322-D321)+(1-$M$2)*E321</f>
        <v>11.124600983804379</v>
      </c>
      <c r="F322" s="4">
        <f t="shared" si="16"/>
        <v>1.068367212942227</v>
      </c>
      <c r="G322" s="5">
        <f t="shared" si="17"/>
        <v>4855.850627733721</v>
      </c>
      <c r="H322" s="12">
        <f>ABS(C322-G322)/C322</f>
        <v>2.0780035260399624E-2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 t="shared" si="15"/>
        <v>4520.5453894683533</v>
      </c>
      <c r="E323" s="4">
        <f>$M$2*(D323-D322)+(1-$M$2)*E322</f>
        <v>11.225826550782292</v>
      </c>
      <c r="F323" s="4">
        <f t="shared" si="16"/>
        <v>1.0348696880248036</v>
      </c>
      <c r="G323" s="5">
        <f t="shared" si="17"/>
        <v>4665.2093434111766</v>
      </c>
      <c r="H323" s="12">
        <f>ABS(C323-G323)/C323</f>
        <v>5.921725247991342E-3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 t="shared" si="15"/>
        <v>4521.0663643563739</v>
      </c>
      <c r="E324" s="4">
        <f>$M$2*(D324-D323)+(1-$M$2)*E323</f>
        <v>11.078339699660294</v>
      </c>
      <c r="F324" s="4">
        <f t="shared" si="16"/>
        <v>0.9806436935080205</v>
      </c>
      <c r="G324" s="5">
        <f t="shared" si="17"/>
        <v>4451.4779046413014</v>
      </c>
      <c r="H324" s="12">
        <f>ABS(C324-G324)/C324</f>
        <v>8.7192170046003614E-3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 t="shared" si="15"/>
        <v>4534.3646956030952</v>
      </c>
      <c r="E325" s="4">
        <f>$M$2*(D325-D324)+(1-$M$2)*E324</f>
        <v>11.108925790258118</v>
      </c>
      <c r="F325" s="4">
        <f t="shared" si="16"/>
        <v>1.0031510368923149</v>
      </c>
      <c r="G325" s="5">
        <f t="shared" si="17"/>
        <v>4544.85367048841</v>
      </c>
      <c r="H325" s="12">
        <f>ABS(C325-G325)/C325</f>
        <v>1.7892223833933694E-3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 t="shared" si="15"/>
        <v>4597.7285757130576</v>
      </c>
      <c r="E326" s="4">
        <f>$M$2*(D326-D325)+(1-$M$2)*E325</f>
        <v>11.828872120289637</v>
      </c>
      <c r="F326" s="4">
        <f t="shared" si="16"/>
        <v>1.0479834521115783</v>
      </c>
      <c r="G326" s="5">
        <f t="shared" si="17"/>
        <v>4725.2234291322084</v>
      </c>
      <c r="H326" s="12">
        <f>ABS(C326-G326)/C326</f>
        <v>4.0368921784685548E-2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 t="shared" si="15"/>
        <v>4570.2823933394238</v>
      </c>
      <c r="E327" s="4">
        <f>$M$2*(D327-D326)+(1-$M$2)*E326</f>
        <v>11.287757278399406</v>
      </c>
      <c r="F327" s="4">
        <f t="shared" si="16"/>
        <v>1.3634935671985418</v>
      </c>
      <c r="G327" s="5">
        <f t="shared" si="17"/>
        <v>6323.1447438977557</v>
      </c>
      <c r="H327" s="12">
        <f>ABS(C327-G327)/C327</f>
        <v>3.2181642817132823E-2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 t="shared" si="15"/>
        <v>4582.5609101868986</v>
      </c>
      <c r="E328" s="4">
        <f>$M$2*(D328-D327)+(1-$M$2)*E327</f>
        <v>11.301407538455809</v>
      </c>
      <c r="F328" s="4">
        <f t="shared" si="16"/>
        <v>0.85767342298502625</v>
      </c>
      <c r="G328" s="5">
        <f t="shared" si="17"/>
        <v>3928.8910163942032</v>
      </c>
      <c r="H328" s="12">
        <f>ABS(C328-G328)/C328</f>
        <v>7.9068759048747856E-4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 t="shared" si="15"/>
        <v>4576.4807943430478</v>
      </c>
      <c r="E329" s="4">
        <f>$M$2*(D329-D328)+(1-$M$2)*E328</f>
        <v>11.061932370361941</v>
      </c>
      <c r="F329" s="4">
        <f t="shared" si="16"/>
        <v>0.8618801972706126</v>
      </c>
      <c r="G329" s="5">
        <f t="shared" si="17"/>
        <v>3969.9656189431716</v>
      </c>
      <c r="H329" s="12">
        <f>ABS(C329-G329)/C329</f>
        <v>1.4039749410771813E-2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 t="shared" si="15"/>
        <v>4594.7556887993851</v>
      </c>
      <c r="E330" s="4">
        <f>$M$2*(D330-D329)+(1-$M$2)*E329</f>
        <v>11.16130946579835</v>
      </c>
      <c r="F330" s="4">
        <f t="shared" si="16"/>
        <v>0.96445510455634509</v>
      </c>
      <c r="G330" s="5">
        <f t="shared" si="17"/>
        <v>4419.5722297820403</v>
      </c>
      <c r="H330" s="12">
        <f>ABS(C330-G330)/C330</f>
        <v>5.7205332323868917E-3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 t="shared" si="15"/>
        <v>4604.6274839765583</v>
      </c>
      <c r="E331" s="4">
        <f>$M$2*(D331-D330)+(1-$M$2)*E330</f>
        <v>11.143543091457291</v>
      </c>
      <c r="F331" s="4">
        <f t="shared" si="16"/>
        <v>0.94695732558989532</v>
      </c>
      <c r="G331" s="5">
        <f t="shared" si="17"/>
        <v>4362.46927365396</v>
      </c>
      <c r="H331" s="12">
        <f>ABS(C331-G331)/C331</f>
        <v>1.0255331927397991E-3</v>
      </c>
    </row>
    <row r="332" spans="1:8" x14ac:dyDescent="0.15">
      <c r="A332">
        <v>329</v>
      </c>
      <c r="B332" s="1">
        <v>43586</v>
      </c>
      <c r="C332" s="4">
        <v>4863</v>
      </c>
      <c r="D332" s="4">
        <f t="shared" si="15"/>
        <v>4627.4670728715128</v>
      </c>
      <c r="E332" s="4">
        <f>$M$2*(D332-D331)+(1-$M$2)*E331</f>
        <v>11.304686189977485</v>
      </c>
      <c r="F332" s="4">
        <f t="shared" si="16"/>
        <v>1.0457503513750255</v>
      </c>
      <c r="G332" s="5">
        <f t="shared" si="17"/>
        <v>4818.3228751094921</v>
      </c>
      <c r="H332" s="12">
        <f>ABS(C332-G332)/C332</f>
        <v>9.187152969464922E-3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 t="shared" si="15"/>
        <v>4630.588648119613</v>
      </c>
      <c r="E333" s="4">
        <f>$M$2*(D333-D332)+(1-$M$2)*E332</f>
        <v>11.191942800043572</v>
      </c>
      <c r="F333" s="4">
        <f t="shared" si="16"/>
        <v>1.0336811665697583</v>
      </c>
      <c r="G333" s="5">
        <f t="shared" si="17"/>
        <v>4800.9913771705178</v>
      </c>
      <c r="H333" s="12">
        <f>ABS(C333-G333)/C333</f>
        <v>6.4971440609052009E-3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 t="shared" si="15"/>
        <v>4650.7009901829661</v>
      </c>
      <c r="E334" s="4">
        <f>$M$2*(D334-D333)+(1-$M$2)*E333</f>
        <v>11.314844231987104</v>
      </c>
      <c r="F334" s="4">
        <f t="shared" si="16"/>
        <v>1.0698169932850514</v>
      </c>
      <c r="G334" s="5">
        <f t="shared" si="17"/>
        <v>4959.1261930101573</v>
      </c>
      <c r="H334" s="12">
        <f>ABS(C334-G334)/C334</f>
        <v>6.983141167369384E-3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 t="shared" si="15"/>
        <v>4713.6207811568565</v>
      </c>
      <c r="E335" s="4">
        <f>$M$2*(D335-D334)+(1-$M$2)*E334</f>
        <v>12.025835036629253</v>
      </c>
      <c r="F335" s="4">
        <f t="shared" si="16"/>
        <v>1.0429585090612079</v>
      </c>
      <c r="G335" s="5">
        <f t="shared" si="17"/>
        <v>4824.5788721276967</v>
      </c>
      <c r="H335" s="12">
        <f>ABS(C335-G335)/C335</f>
        <v>3.8928511528347261E-2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 t="shared" ref="D336:D382" si="18">$M$4*C336/F324+(1-$M$4)*(D335+E335)</f>
        <v>4676.2726472388713</v>
      </c>
      <c r="E336" s="4">
        <f>$M$2*(D336-D335)+(1-$M$2)*E335</f>
        <v>11.345581686286913</v>
      </c>
      <c r="F336" s="4">
        <f t="shared" ref="F336:F382" si="19">$M$3*C336/(D335+E335)+(1-$M$3)*F324</f>
        <v>0.97340883556820168</v>
      </c>
      <c r="G336" s="5">
        <f t="shared" si="17"/>
        <v>4634.1755519176586</v>
      </c>
      <c r="H336" s="12">
        <f>ABS(C336-G336)/C336</f>
        <v>3.9752199218680409E-2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 t="shared" si="18"/>
        <v>4682.3362518028034</v>
      </c>
      <c r="E337" s="4">
        <f>$M$2*(D337-D336)+(1-$M$2)*E336</f>
        <v>11.272808872798569</v>
      </c>
      <c r="F337" s="4">
        <f t="shared" si="19"/>
        <v>1.0023528720788288</v>
      </c>
      <c r="G337" s="5">
        <f t="shared" si="17"/>
        <v>4702.3890869015895</v>
      </c>
      <c r="H337" s="12">
        <f>ABS(C337-G337)/C337</f>
        <v>4.1403132397158891E-3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 t="shared" si="18"/>
        <v>4730.4228062138627</v>
      </c>
      <c r="E338" s="4">
        <f>$M$2*(D338-D337)+(1-$M$2)*E337</f>
        <v>11.780012856421438</v>
      </c>
      <c r="F338" s="4">
        <f t="shared" si="19"/>
        <v>1.0537876136118745</v>
      </c>
      <c r="G338" s="5">
        <f t="shared" ref="G338:G371" si="20">(D337+1*E337)*F326</f>
        <v>4918.8246262689991</v>
      </c>
      <c r="H338" s="12">
        <f>ABS(C338-G338)/C338</f>
        <v>2.7900271488340109E-2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 t="shared" si="18"/>
        <v>4713.9502696558993</v>
      </c>
      <c r="E339" s="4">
        <f>$M$2*(D339-D338)+(1-$M$2)*E338</f>
        <v>11.39076135807594</v>
      </c>
      <c r="F339" s="4">
        <f t="shared" si="19"/>
        <v>1.3577575217636122</v>
      </c>
      <c r="G339" s="5">
        <f t="shared" si="20"/>
        <v>6465.9630381531224</v>
      </c>
      <c r="H339" s="12">
        <f>ABS(C339-G339)/C339</f>
        <v>2.2286646348319748E-2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 t="shared" si="18"/>
        <v>4765.2334052118485</v>
      </c>
      <c r="E340" s="4">
        <f>$M$2*(D340-D339)+(1-$M$2)*E339</f>
        <v>11.940381365860983</v>
      </c>
      <c r="F340" s="4">
        <f t="shared" si="19"/>
        <v>0.86278624471160681</v>
      </c>
      <c r="G340" s="5">
        <f t="shared" si="20"/>
        <v>4052.7994168413493</v>
      </c>
      <c r="H340" s="12">
        <f>ABS(C340-G340)/C340</f>
        <v>2.9966630722510941E-2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 t="shared" si="18"/>
        <v>4835.4036809459958</v>
      </c>
      <c r="E341" s="4">
        <f>$M$2*(D341-D340)+(1-$M$2)*E340</f>
        <v>12.742647855122129</v>
      </c>
      <c r="F341" s="4">
        <f t="shared" si="19"/>
        <v>0.86929848774259466</v>
      </c>
      <c r="G341" s="5">
        <f t="shared" si="20"/>
        <v>4117.3514855715957</v>
      </c>
      <c r="H341" s="12">
        <f>ABS(C341-G341)/C341</f>
        <v>4.269902683757365E-2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 t="shared" si="18"/>
        <v>5003.1900207089893</v>
      </c>
      <c r="E342" s="4">
        <f>$M$2*(D342-D341)+(1-$M$2)*E341</f>
        <v>14.878773289290173</v>
      </c>
      <c r="F342" s="4">
        <f t="shared" si="19"/>
        <v>0.98623432688906765</v>
      </c>
      <c r="G342" s="5">
        <f t="shared" si="20"/>
        <v>4675.8194744483435</v>
      </c>
      <c r="H342" s="12">
        <f>ABS(C342-G342)/C342</f>
        <v>0.10476364647743758</v>
      </c>
    </row>
    <row r="343" spans="1:8" x14ac:dyDescent="0.15">
      <c r="A343">
        <v>340</v>
      </c>
      <c r="B343" s="1">
        <v>43922</v>
      </c>
      <c r="C343" s="4">
        <v>4888</v>
      </c>
      <c r="D343" s="4">
        <f t="shared" si="18"/>
        <v>5057.3461965506485</v>
      </c>
      <c r="E343" s="4">
        <f>$M$2*(D343-D342)+(1-$M$2)*E342</f>
        <v>15.419920481721759</v>
      </c>
      <c r="F343" s="4">
        <f t="shared" si="19"/>
        <v>0.95219114251806625</v>
      </c>
      <c r="G343" s="5">
        <f t="shared" si="20"/>
        <v>4751.8970047907223</v>
      </c>
      <c r="H343" s="12">
        <f>ABS(C343-G343)/C343</f>
        <v>2.7844311622192645E-2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 t="shared" si="18"/>
        <v>5226.4639767520011</v>
      </c>
      <c r="E344" s="4">
        <f>$M$2*(D344-D343)+(1-$M$2)*E343</f>
        <v>17.537503617702455</v>
      </c>
      <c r="F344" s="4">
        <f t="shared" si="19"/>
        <v>1.0681238020186095</v>
      </c>
      <c r="G344" s="5">
        <f t="shared" si="20"/>
        <v>5304.8469493299244</v>
      </c>
      <c r="H344" s="12">
        <f>ABS(C344-G344)/C344</f>
        <v>9.980537089259725E-2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 t="shared" si="18"/>
        <v>5322.8839478625359</v>
      </c>
      <c r="E345" s="4">
        <f>$M$2*(D345-D344)+(1-$M$2)*E344</f>
        <v>18.624312394298791</v>
      </c>
      <c r="F345" s="4">
        <f t="shared" si="19"/>
        <v>1.0446607599242261</v>
      </c>
      <c r="G345" s="5">
        <f t="shared" si="20"/>
        <v>5420.6255677220952</v>
      </c>
      <c r="H345" s="12">
        <f>ABS(C345-G345)/C345</f>
        <v>5.2172483349869701E-2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 t="shared" si="18"/>
        <v>5428.758713972139</v>
      </c>
      <c r="E346" s="4">
        <f>$M$2*(D346-D345)+(1-$M$2)*E345</f>
        <v>19.826411693086843</v>
      </c>
      <c r="F346" s="4">
        <f t="shared" si="19"/>
        <v>1.0821564276515507</v>
      </c>
      <c r="G346" s="5">
        <f t="shared" si="20"/>
        <v>5714.436306595233</v>
      </c>
      <c r="H346" s="12">
        <f>ABS(C346-G346)/C346</f>
        <v>5.6400874076084385E-2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 t="shared" si="18"/>
        <v>5472.2593179324167</v>
      </c>
      <c r="E347" s="4">
        <f>$M$2*(D347-D346)+(1-$M$2)*E346</f>
        <v>20.152584551930918</v>
      </c>
      <c r="F347" s="4">
        <f t="shared" si="19"/>
        <v>1.0461584387230047</v>
      </c>
      <c r="G347" s="5">
        <f t="shared" si="20"/>
        <v>5682.6482191568784</v>
      </c>
      <c r="H347" s="12">
        <f>ABS(C347-G347)/C347</f>
        <v>1.5650750189350696E-2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 t="shared" si="18"/>
        <v>5546.493752949611</v>
      </c>
      <c r="E348" s="4">
        <f>$M$2*(D348-D347)+(1-$M$2)*E347</f>
        <v>20.897701072855668</v>
      </c>
      <c r="F348" s="4">
        <f t="shared" si="19"/>
        <v>0.98017691890959102</v>
      </c>
      <c r="G348" s="5">
        <f t="shared" si="20"/>
        <v>5346.3622744582199</v>
      </c>
      <c r="H348" s="12">
        <f>ABS(C348-G348)/C348</f>
        <v>3.4778430319873647E-2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 t="shared" si="18"/>
        <v>5605.1541874785516</v>
      </c>
      <c r="E349" s="4">
        <f>$M$2*(D349-D348)+(1-$M$2)*E348</f>
        <v>21.4179798046546</v>
      </c>
      <c r="F349" s="4">
        <f t="shared" si="19"/>
        <v>1.007153679381394</v>
      </c>
      <c r="G349" s="5">
        <f t="shared" si="20"/>
        <v>5580.4908139265463</v>
      </c>
      <c r="H349" s="12">
        <f>ABS(C349-G349)/C349</f>
        <v>2.4219126783258219E-2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 t="shared" si="18"/>
        <v>5582.4311115916917</v>
      </c>
      <c r="E350" s="4">
        <f>$M$2*(D350-D349)+(1-$M$2)*E349</f>
        <v>20.809823287008587</v>
      </c>
      <c r="F350" s="4">
        <f t="shared" si="19"/>
        <v>1.0479500196753613</v>
      </c>
      <c r="G350" s="5">
        <f t="shared" si="20"/>
        <v>5929.212056976362</v>
      </c>
      <c r="H350" s="12">
        <f>ABS(C350-G350)/C350</f>
        <v>2.9555835557624928E-2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 t="shared" si="18"/>
        <v>5540.6770516734905</v>
      </c>
      <c r="E351" s="4">
        <f>$M$2*(D351-D350)+(1-$M$2)*E350</f>
        <v>19.947844959929146</v>
      </c>
      <c r="F351" s="4">
        <f t="shared" si="19"/>
        <v>1.347052474542356</v>
      </c>
      <c r="G351" s="5">
        <f t="shared" si="20"/>
        <v>7607.8425255853299</v>
      </c>
      <c r="H351" s="12">
        <f>ABS(C351-G351)/C351</f>
        <v>4.2598674192864179E-2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 t="shared" si="18"/>
        <v>5641.1937186140649</v>
      </c>
      <c r="E352" s="4">
        <f>$M$2*(D352-D351)+(1-$M$2)*E351</f>
        <v>21.057887604786188</v>
      </c>
      <c r="F352" s="4">
        <f t="shared" si="19"/>
        <v>0.87161355915280925</v>
      </c>
      <c r="G352" s="5">
        <f t="shared" si="20"/>
        <v>4797.6306728162153</v>
      </c>
      <c r="H352" s="12">
        <f>ABS(C352-G352)/C352</f>
        <v>5.0350223116346925E-2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 t="shared" si="18"/>
        <v>5660.3066952532599</v>
      </c>
      <c r="E353" s="4">
        <f>$M$2*(D353-D352)+(1-$M$2)*E352</f>
        <v>21.031091456360748</v>
      </c>
      <c r="F353" s="4">
        <f t="shared" si="19"/>
        <v>0.86908764364105573</v>
      </c>
      <c r="G353" s="5">
        <f t="shared" si="20"/>
        <v>4922.1867585041255</v>
      </c>
      <c r="H353" s="12">
        <f>ABS(C353-G353)/C353</f>
        <v>1.2584944068603466E-3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 t="shared" si="18"/>
        <v>5696.8188696550724</v>
      </c>
      <c r="E354" s="4">
        <f>$M$2*(D354-D353)+(1-$M$2)*E353</f>
        <v>21.244383171885008</v>
      </c>
      <c r="F354" s="4">
        <f t="shared" si="19"/>
        <v>0.98813196245477819</v>
      </c>
      <c r="G354" s="5">
        <f t="shared" si="20"/>
        <v>5603.1303479049884</v>
      </c>
      <c r="H354" s="12">
        <f>ABS(C354-G354)/C354</f>
        <v>9.8727075622922055E-3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 t="shared" si="18"/>
        <v>5776.1263842910885</v>
      </c>
      <c r="E355" s="4">
        <f>$M$2*(D355-D354)+(1-$M$2)*E354</f>
        <v>22.044352073436148</v>
      </c>
      <c r="F355" s="4">
        <f t="shared" si="19"/>
        <v>0.95901857803634893</v>
      </c>
      <c r="G355" s="5">
        <f t="shared" si="20"/>
        <v>5444.6891816998705</v>
      </c>
      <c r="H355" s="12">
        <f>ABS(C355-G355)/C355</f>
        <v>3.5826247264056942E-2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 t="shared" si="18"/>
        <v>5756.4253300316486</v>
      </c>
      <c r="E356" s="4">
        <f>$M$2*(D356-D355)+(1-$M$2)*E355</f>
        <v>21.469201784314269</v>
      </c>
      <c r="F356" s="4">
        <f t="shared" si="19"/>
        <v>1.0626935341109258</v>
      </c>
      <c r="G356" s="5">
        <f t="shared" si="20"/>
        <v>6193.1641716787162</v>
      </c>
      <c r="H356" s="12">
        <f>ABS(C356-G356)/C356</f>
        <v>2.7058734938427236E-2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 t="shared" si="18"/>
        <v>5758.5522439458928</v>
      </c>
      <c r="E357" s="4">
        <f>$M$2*(D357-D356)+(1-$M$2)*E356</f>
        <v>21.202712044771637</v>
      </c>
      <c r="F357" s="4">
        <f t="shared" si="19"/>
        <v>1.0421913369466835</v>
      </c>
      <c r="G357" s="5">
        <f t="shared" si="20"/>
        <v>6035.9396923688946</v>
      </c>
      <c r="H357" s="12">
        <f>ABS(C357-G357)/C357</f>
        <v>1.2401826965597889E-2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 t="shared" si="18"/>
        <v>5748.0372667347592</v>
      </c>
      <c r="E358" s="4">
        <f>$M$2*(D358-D357)+(1-$M$2)*E357</f>
        <v>20.765719337110646</v>
      </c>
      <c r="F358" s="4">
        <f t="shared" si="19"/>
        <v>1.0779630485374385</v>
      </c>
      <c r="G358" s="5">
        <f t="shared" si="20"/>
        <v>6254.5989758762034</v>
      </c>
      <c r="H358" s="12">
        <f>ABS(C358-G358)/C358</f>
        <v>2.049257234070867E-2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 t="shared" si="18"/>
        <v>5675.2644815289086</v>
      </c>
      <c r="E359" s="4">
        <f>$M$2*(D359-D358)+(1-$M$2)*E358</f>
        <v>19.476985973182551</v>
      </c>
      <c r="F359" s="4">
        <f t="shared" si="19"/>
        <v>1.034180443154388</v>
      </c>
      <c r="G359" s="5">
        <f t="shared" si="20"/>
        <v>6035.0819252095553</v>
      </c>
      <c r="H359" s="12">
        <f>ABS(C359-G359)/C359</f>
        <v>6.3075907206192577E-2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 t="shared" si="18"/>
        <v>5683.908726075686</v>
      </c>
      <c r="E360" s="4">
        <f>$M$2*(D360-D359)+(1-$M$2)*E359</f>
        <v>19.327737111794111</v>
      </c>
      <c r="F360" s="4">
        <f t="shared" si="19"/>
        <v>0.97886032813884039</v>
      </c>
      <c r="G360" s="5">
        <f t="shared" si="20"/>
        <v>5581.8541456028825</v>
      </c>
      <c r="H360" s="12">
        <f>ABS(C360-G360)/C360</f>
        <v>7.0095878771211356E-3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 t="shared" si="18"/>
        <v>5697.8000577266012</v>
      </c>
      <c r="E361" s="4">
        <f>$M$2*(D361-D360)+(1-$M$2)*E360</f>
        <v>19.252836650946378</v>
      </c>
      <c r="F361" s="4">
        <f t="shared" si="19"/>
        <v>1.0064757754135223</v>
      </c>
      <c r="G361" s="5">
        <f t="shared" si="20"/>
        <v>5744.0355882813983</v>
      </c>
      <c r="H361" s="12">
        <f>ABS(C361-G361)/C361</f>
        <v>3.5002774775328973E-3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 t="shared" si="18"/>
        <v>5714.1359522263519</v>
      </c>
      <c r="E362" s="4">
        <f>$M$2*(D362-D361)+(1-$M$2)*E361</f>
        <v>19.212648274092786</v>
      </c>
      <c r="F362" s="4">
        <f t="shared" si="19"/>
        <v>1.047572466483107</v>
      </c>
      <c r="G362" s="5">
        <f t="shared" si="20"/>
        <v>5991.1856931480315</v>
      </c>
      <c r="H362" s="12">
        <f>ABS(C362-G362)/C362</f>
        <v>1.8705172488347045E-3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 t="shared" si="18"/>
        <v>5704.719090967008</v>
      </c>
      <c r="E363" s="4">
        <f>$M$2*(D363-D362)+(1-$M$2)*E362</f>
        <v>18.818203181038175</v>
      </c>
      <c r="F363" s="4">
        <f t="shared" si="19"/>
        <v>1.3423027104070842</v>
      </c>
      <c r="G363" s="5">
        <f t="shared" si="20"/>
        <v>7723.121419718078</v>
      </c>
      <c r="H363" s="12">
        <f>ABS(C363-G363)/C363</f>
        <v>1.8612690545776571E-2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 t="shared" si="18"/>
        <v>5692.2741944660311</v>
      </c>
      <c r="E364" s="4">
        <f>$M$2*(D364-D363)+(1-$M$2)*E363</f>
        <v>18.387473613392395</v>
      </c>
      <c r="F364" s="4">
        <f t="shared" si="19"/>
        <v>0.86825174681597483</v>
      </c>
      <c r="G364" s="5">
        <f t="shared" si="20"/>
        <v>4988.712711896218</v>
      </c>
      <c r="H364" s="12">
        <f>ABS(C364-G364)/C364</f>
        <v>2.0395318448807122E-2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 t="shared" si="18"/>
        <v>5722.2754647741367</v>
      </c>
      <c r="E365" s="4">
        <f>$M$2*(D365-D364)+(1-$M$2)*E364</f>
        <v>18.547483518997424</v>
      </c>
      <c r="F365" s="4">
        <f t="shared" si="19"/>
        <v>0.87033569751950901</v>
      </c>
      <c r="G365" s="5">
        <f t="shared" si="20"/>
        <v>4963.0654927424466</v>
      </c>
      <c r="H365" s="12">
        <f>ABS(C365-G365)/C365</f>
        <v>7.3869014515106756E-3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 t="shared" si="18"/>
        <v>5701.636877560245</v>
      </c>
      <c r="E366" s="4">
        <f>$M$2*(D366-D365)+(1-$M$2)*E365</f>
        <v>18.007594657170195</v>
      </c>
      <c r="F366" s="4">
        <f t="shared" si="19"/>
        <v>0.98336924867526443</v>
      </c>
      <c r="G366" s="5">
        <f t="shared" si="20"/>
        <v>5672.6906460023201</v>
      </c>
      <c r="H366" s="12">
        <f>ABS(C366-G366)/C366</f>
        <v>2.5617545832999484E-2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 t="shared" si="18"/>
        <v>5763.4578605209872</v>
      </c>
      <c r="E367" s="4">
        <f>$M$2*(D367-D366)+(1-$M$2)*E366</f>
        <v>18.611236714197279</v>
      </c>
      <c r="F367" s="4">
        <f t="shared" si="19"/>
        <v>0.96420594291407902</v>
      </c>
      <c r="G367" s="5">
        <f t="shared" si="20"/>
        <v>5485.2453086194091</v>
      </c>
      <c r="H367" s="12">
        <f>ABS(C367-G367)/C367</f>
        <v>2.7266304554103723E-2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 t="shared" si="18"/>
        <v>5701.1760455163367</v>
      </c>
      <c r="E368" s="4">
        <f>$M$2*(D368-D367)+(1-$M$2)*E367</f>
        <v>17.496726971183808</v>
      </c>
      <c r="F368" s="4">
        <f t="shared" si="19"/>
        <v>1.0521952589610293</v>
      </c>
      <c r="G368" s="5">
        <f t="shared" si="20"/>
        <v>6144.5674434144294</v>
      </c>
      <c r="H368" s="12">
        <f>ABS(C368-G368)/C368</f>
        <v>5.3956679830948436E-2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 t="shared" si="18"/>
        <v>5713.4412567718973</v>
      </c>
      <c r="E369" s="4">
        <f>$M$2*(D369-D368)+(1-$M$2)*E368</f>
        <v>17.424649393296715</v>
      </c>
      <c r="F369" s="4">
        <f t="shared" si="19"/>
        <v>1.0415181096491368</v>
      </c>
      <c r="G369" s="5">
        <f t="shared" si="20"/>
        <v>5959.9512223193669</v>
      </c>
      <c r="H369" s="12">
        <f>ABS(C369-G369)/C369</f>
        <v>3.3587916362570595E-3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 t="shared" si="18"/>
        <v>5715.7408459908629</v>
      </c>
      <c r="E370" s="4">
        <f>$M$2*(D370-D369)+(1-$M$2)*E369</f>
        <v>17.216262806689187</v>
      </c>
      <c r="F370" s="4">
        <f t="shared" si="19"/>
        <v>1.0759541282300376</v>
      </c>
      <c r="G370" s="5">
        <f t="shared" si="20"/>
        <v>6177.6616829691029</v>
      </c>
      <c r="H370" s="12">
        <f>ABS(C370-G370)/C370</f>
        <v>9.751827879879521E-3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 t="shared" si="18"/>
        <v>5715.8043105285451</v>
      </c>
      <c r="E371" s="4">
        <f>$M$2*(D371-D370)+(1-$M$2)*E370</f>
        <v>16.979938915025464</v>
      </c>
      <c r="F371" s="4">
        <f t="shared" si="19"/>
        <v>1.0319955279909296</v>
      </c>
      <c r="G371" s="5">
        <f t="shared" si="20"/>
        <v>5928.9121233613505</v>
      </c>
      <c r="H371" s="12">
        <f>ABS(C371-G371)/C371</f>
        <v>1.106959811755636E-2</v>
      </c>
      <c r="I371">
        <v>12</v>
      </c>
    </row>
    <row r="372" spans="1:9" x14ac:dyDescent="0.15">
      <c r="A372" s="9">
        <v>1</v>
      </c>
      <c r="B372" s="1">
        <v>44805</v>
      </c>
      <c r="C372" s="4">
        <v>5728</v>
      </c>
      <c r="D372" s="4">
        <f t="shared" si="18"/>
        <v>5765.2822113866823</v>
      </c>
      <c r="E372" s="4">
        <f>$M$2*(D372-D371)+(1-$M$2)*E371</f>
        <v>17.427681884836552</v>
      </c>
      <c r="F372" s="4">
        <f t="shared" si="19"/>
        <v>0.98277858791810957</v>
      </c>
      <c r="G372" s="5">
        <f t="shared" ref="G372:G382" si="21">(D371+1*E371)*_xlfn.XLOOKUP(A372,$I$360:$I$371,$F$360:$F$371)</f>
        <v>5611.59507155951</v>
      </c>
      <c r="H372" s="8">
        <f>ABS((C372-G372))/C372</f>
        <v>2.0322089462376056E-2</v>
      </c>
      <c r="I372">
        <v>1</v>
      </c>
    </row>
    <row r="373" spans="1:9" x14ac:dyDescent="0.15">
      <c r="A373" s="9">
        <v>2</v>
      </c>
      <c r="B373" s="1">
        <v>44835</v>
      </c>
      <c r="C373" s="4">
        <v>5854</v>
      </c>
      <c r="D373" s="4">
        <f t="shared" si="18"/>
        <v>5791.8988366151389</v>
      </c>
      <c r="E373" s="4">
        <f>$M$2*(D373-D372)+(1-$M$2)*E372</f>
        <v>17.554283201845308</v>
      </c>
      <c r="F373" s="4">
        <f t="shared" si="19"/>
        <v>1.0076051017743419</v>
      </c>
      <c r="G373" s="5">
        <f t="shared" si="21"/>
        <v>5820.1574238218991</v>
      </c>
      <c r="H373" s="8">
        <f>ABS((C373-G373))/C373</f>
        <v>5.7811028660917146E-3</v>
      </c>
      <c r="I373">
        <v>2</v>
      </c>
    </row>
    <row r="374" spans="1:9" x14ac:dyDescent="0.15">
      <c r="A374" s="9">
        <v>3</v>
      </c>
      <c r="B374" s="1">
        <v>44866</v>
      </c>
      <c r="C374" s="4">
        <v>6138</v>
      </c>
      <c r="D374" s="4">
        <f t="shared" si="18"/>
        <v>5823.0644134320073</v>
      </c>
      <c r="E374" s="4">
        <f>$M$2*(D374-D373)+(1-$M$2)*E373</f>
        <v>17.741813762587224</v>
      </c>
      <c r="F374" s="4">
        <f t="shared" si="19"/>
        <v>1.0493055927196997</v>
      </c>
      <c r="G374" s="5">
        <f t="shared" si="21"/>
        <v>6085.8231336446588</v>
      </c>
      <c r="H374" s="8">
        <f>ABS((C374-G374))/C374</f>
        <v>8.5006299047476683E-3</v>
      </c>
      <c r="I374">
        <v>3</v>
      </c>
    </row>
    <row r="375" spans="1:9" x14ac:dyDescent="0.15">
      <c r="A375" s="9">
        <v>4</v>
      </c>
      <c r="B375" s="1">
        <v>44896</v>
      </c>
      <c r="C375" s="4">
        <v>7801</v>
      </c>
      <c r="D375" s="4">
        <f t="shared" si="18"/>
        <v>5832.8397705715652</v>
      </c>
      <c r="E375" s="4">
        <f>$M$2*(D375-D374)+(1-$M$2)*E374</f>
        <v>17.632055342858923</v>
      </c>
      <c r="F375" s="4">
        <f t="shared" si="19"/>
        <v>1.3410099297811859</v>
      </c>
      <c r="G375" s="5">
        <f t="shared" si="21"/>
        <v>7840.1300297258795</v>
      </c>
      <c r="H375" s="8">
        <f>ABS((C375-G375))/C375</f>
        <v>5.0160273972413112E-3</v>
      </c>
      <c r="I375">
        <v>4</v>
      </c>
    </row>
    <row r="376" spans="1:9" x14ac:dyDescent="0.15">
      <c r="A376" s="9">
        <v>5</v>
      </c>
      <c r="B376" s="1">
        <v>44927</v>
      </c>
      <c r="C376" s="4">
        <v>5093</v>
      </c>
      <c r="D376" s="4">
        <f t="shared" si="18"/>
        <v>5854.6634888746985</v>
      </c>
      <c r="E376" s="4">
        <f>$M$2*(D376-D375)+(1-$M$2)*E375</f>
        <v>17.689806275842528</v>
      </c>
      <c r="F376" s="4">
        <f t="shared" si="19"/>
        <v>0.86869100827423051</v>
      </c>
      <c r="G376" s="5">
        <f t="shared" si="21"/>
        <v>5079.6823825478441</v>
      </c>
      <c r="H376" s="8">
        <f>ABS((C376-G376))/C376</f>
        <v>2.6148865996771845E-3</v>
      </c>
      <c r="I376">
        <v>5</v>
      </c>
    </row>
    <row r="377" spans="1:9" x14ac:dyDescent="0.15">
      <c r="A377" s="9">
        <v>6</v>
      </c>
      <c r="B377" s="1">
        <v>44958</v>
      </c>
      <c r="C377" s="4">
        <v>5071</v>
      </c>
      <c r="D377" s="4">
        <f t="shared" si="18"/>
        <v>5859.8191392838489</v>
      </c>
      <c r="E377" s="4">
        <f>$M$2*(D377-D376)+(1-$M$2)*E376</f>
        <v>17.517116056632723</v>
      </c>
      <c r="F377" s="4">
        <f t="shared" si="19"/>
        <v>0.86902394567830354</v>
      </c>
      <c r="G377" s="5">
        <f t="shared" si="21"/>
        <v>5110.9187012158336</v>
      </c>
      <c r="H377" s="8">
        <f>ABS((C377-G377))/C377</f>
        <v>7.871958433412268E-3</v>
      </c>
      <c r="I377">
        <v>6</v>
      </c>
    </row>
    <row r="378" spans="1:9" x14ac:dyDescent="0.15">
      <c r="A378" s="9">
        <v>7</v>
      </c>
      <c r="B378" s="1">
        <v>44986</v>
      </c>
      <c r="C378" s="4">
        <v>5645</v>
      </c>
      <c r="D378" s="4">
        <f t="shared" si="18"/>
        <v>5839.9331843147011</v>
      </c>
      <c r="E378" s="4">
        <f>$M$2*(D378-D377)+(1-$M$2)*E377</f>
        <v>17.001792599412422</v>
      </c>
      <c r="F378" s="4">
        <f t="shared" si="19"/>
        <v>0.97895023528744818</v>
      </c>
      <c r="G378" s="5">
        <f t="shared" si="21"/>
        <v>5779.5917376260613</v>
      </c>
      <c r="H378" s="8">
        <f>ABS((C378-G378))/C378</f>
        <v>2.3842646169364275E-2</v>
      </c>
      <c r="I378">
        <v>7</v>
      </c>
    </row>
    <row r="379" spans="1:9" x14ac:dyDescent="0.15">
      <c r="A379" s="9">
        <v>8</v>
      </c>
      <c r="B379" s="1">
        <v>45017</v>
      </c>
      <c r="C379" s="4">
        <v>5641</v>
      </c>
      <c r="D379" s="4">
        <f t="shared" si="18"/>
        <v>5855.1518152836807</v>
      </c>
      <c r="E379" s="4">
        <f>$M$2*(D379-D378)+(1-$M$2)*E378</f>
        <v>16.977224963895441</v>
      </c>
      <c r="F379" s="4">
        <f t="shared" si="19"/>
        <v>0.96399865590630396</v>
      </c>
      <c r="G379" s="5">
        <f t="shared" si="21"/>
        <v>5647.2915120019225</v>
      </c>
      <c r="H379" s="8">
        <f>ABS((C379-G379))/C379</f>
        <v>1.1153185608797122E-3</v>
      </c>
      <c r="I379">
        <v>8</v>
      </c>
    </row>
    <row r="380" spans="1:9" x14ac:dyDescent="0.15">
      <c r="A380" s="9">
        <v>9</v>
      </c>
      <c r="B380" s="1">
        <v>45047</v>
      </c>
      <c r="C380" s="4">
        <v>6185</v>
      </c>
      <c r="D380" s="4">
        <f t="shared" si="18"/>
        <v>5873.7844225158769</v>
      </c>
      <c r="E380" s="4">
        <f>$M$2*(D380-D379)+(1-$M$2)*E379</f>
        <v>17.000032110210618</v>
      </c>
      <c r="F380" s="4">
        <f t="shared" si="19"/>
        <v>1.052404709276783</v>
      </c>
      <c r="G380" s="5">
        <f t="shared" si="21"/>
        <v>6178.6263361558786</v>
      </c>
      <c r="H380" s="8">
        <f>ABS((C380-G380))/C380</f>
        <v>1.030503450949303E-3</v>
      </c>
      <c r="I380">
        <v>9</v>
      </c>
    </row>
    <row r="381" spans="1:9" x14ac:dyDescent="0.15">
      <c r="A381" s="9">
        <v>10</v>
      </c>
      <c r="B381" s="1">
        <v>45078</v>
      </c>
      <c r="C381" s="4">
        <v>6157</v>
      </c>
      <c r="D381" s="4">
        <f t="shared" si="18"/>
        <v>5896.4628053702481</v>
      </c>
      <c r="E381" s="4">
        <f>$M$2*(D381-D380)+(1-$M$2)*E380</f>
        <v>17.078265989315717</v>
      </c>
      <c r="F381" s="4">
        <f t="shared" si="19"/>
        <v>1.0422270307105155</v>
      </c>
      <c r="G381" s="5">
        <f t="shared" si="21"/>
        <v>6135.3586895326844</v>
      </c>
      <c r="H381" s="8">
        <f>ABS((C381-G381))/C381</f>
        <v>3.5149115587649236E-3</v>
      </c>
      <c r="I381">
        <v>10</v>
      </c>
    </row>
    <row r="382" spans="1:9" x14ac:dyDescent="0.15">
      <c r="A382" s="9">
        <v>11</v>
      </c>
      <c r="B382" s="1">
        <v>45108</v>
      </c>
      <c r="C382" s="4">
        <v>6209</v>
      </c>
      <c r="D382" s="4">
        <f t="shared" si="18"/>
        <v>5874.5035200687853</v>
      </c>
      <c r="E382" s="4">
        <f>$M$2*(D382-D381)+(1-$M$2)*E381</f>
        <v>16.540423364609502</v>
      </c>
      <c r="F382" s="4">
        <f t="shared" si="19"/>
        <v>1.0709386693154948</v>
      </c>
      <c r="G382" s="5">
        <f t="shared" si="21"/>
        <v>6362.698928187202</v>
      </c>
      <c r="H382" s="8">
        <f>ABS((C382-G382))/C382</f>
        <v>2.4754216168014494E-2</v>
      </c>
      <c r="I382">
        <v>11</v>
      </c>
    </row>
    <row r="383" spans="1:9" x14ac:dyDescent="0.15">
      <c r="A383" s="9">
        <v>12</v>
      </c>
      <c r="B383" s="1">
        <v>45139</v>
      </c>
      <c r="C383" s="4">
        <v>5957</v>
      </c>
      <c r="D383" s="4">
        <f>$M$4*C383/F371+(1-$M$4)*(D382+E382)</f>
        <v>5858.5970094845061</v>
      </c>
      <c r="E383" s="4">
        <f>$M$2*(D383-D382)+(1-$M$2)*E382</f>
        <v>16.093383436598909</v>
      </c>
      <c r="F383" s="4">
        <f>$M$3*C383/(D382+E382)+(1-$M$3)*F371</f>
        <v>1.0279818623721948</v>
      </c>
      <c r="G383" s="5">
        <f>(D382+1*E382)*_xlfn.XLOOKUP(A383,$I$360:$I$371,$F$360:$F$371)</f>
        <v>6079.5310048213141</v>
      </c>
      <c r="H383" s="8">
        <f>ABS((C383-G383))/C383</f>
        <v>2.0569247074251156E-2</v>
      </c>
      <c r="I383">
        <v>12</v>
      </c>
    </row>
    <row r="384" spans="1:9" x14ac:dyDescent="0.15">
      <c r="A384" s="9">
        <v>1</v>
      </c>
      <c r="B384" s="1">
        <v>45170</v>
      </c>
      <c r="D384" s="4"/>
      <c r="E384" s="4"/>
      <c r="F384" s="4"/>
      <c r="G384" s="33">
        <f>($D$383+A384*$E$383)*_xlfn.XLOOKUP(I384,$I$372:$I$383,$F$372:$F$383)</f>
        <v>5773.519928811088</v>
      </c>
      <c r="I384">
        <v>1</v>
      </c>
    </row>
    <row r="385" spans="1:9" x14ac:dyDescent="0.15">
      <c r="A385" s="9">
        <v>2</v>
      </c>
      <c r="B385" s="1">
        <v>45200</v>
      </c>
      <c r="D385" s="4"/>
      <c r="E385" s="4"/>
      <c r="F385" s="4"/>
      <c r="G385" s="33">
        <f>($D$383+A385*$E$383)*_xlfn.XLOOKUP(I385,$I$372:$I$383,$F$372:$F$383)</f>
        <v>5935.5837865075464</v>
      </c>
      <c r="I385">
        <v>2</v>
      </c>
    </row>
    <row r="386" spans="1:9" x14ac:dyDescent="0.15">
      <c r="A386" s="9">
        <v>3</v>
      </c>
      <c r="B386" s="1">
        <v>45231</v>
      </c>
      <c r="D386" s="4"/>
      <c r="E386" s="4"/>
      <c r="F386" s="4"/>
      <c r="G386" s="33">
        <f>($D$383+A386*$E$383)*_xlfn.XLOOKUP(I386,$I$372:$I$383,$F$372:$F$383)</f>
        <v>6198.1192392804178</v>
      </c>
      <c r="I386">
        <v>3</v>
      </c>
    </row>
    <row r="387" spans="1:9" x14ac:dyDescent="0.15">
      <c r="A387" s="9">
        <v>4</v>
      </c>
      <c r="B387" s="1">
        <v>45261</v>
      </c>
      <c r="D387" s="4"/>
      <c r="E387" s="4"/>
      <c r="F387" s="4"/>
      <c r="G387" s="33">
        <f>($D$383+A387*$E$383)*_xlfn.XLOOKUP(I387,$I$372:$I$383,$F$372:$F$383)</f>
        <v>7942.7623122741043</v>
      </c>
      <c r="I387">
        <v>4</v>
      </c>
    </row>
    <row r="388" spans="1:9" x14ac:dyDescent="0.15">
      <c r="A388" s="9">
        <v>5</v>
      </c>
      <c r="B388" s="1">
        <v>45292</v>
      </c>
      <c r="D388" s="4"/>
      <c r="E388" s="4"/>
      <c r="F388" s="4"/>
      <c r="G388" s="33">
        <f>($D$383+A388*$E$383)*_xlfn.XLOOKUP(I388,$I$372:$I$383,$F$372:$F$383)</f>
        <v>5159.2114306619014</v>
      </c>
      <c r="I388">
        <v>5</v>
      </c>
    </row>
    <row r="389" spans="1:9" x14ac:dyDescent="0.15">
      <c r="A389" s="9">
        <v>6</v>
      </c>
      <c r="B389" s="1">
        <v>45323</v>
      </c>
      <c r="D389" s="4"/>
      <c r="E389" s="4"/>
      <c r="F389" s="4"/>
      <c r="G389" s="33">
        <f>($D$383+A389*$E$383)*_xlfn.XLOOKUP(I389,$I$372:$I$383,$F$372:$F$383)</f>
        <v>5175.1743027616576</v>
      </c>
      <c r="I389">
        <v>6</v>
      </c>
    </row>
    <row r="390" spans="1:9" x14ac:dyDescent="0.15">
      <c r="A390" s="9">
        <v>7</v>
      </c>
      <c r="B390" s="1">
        <v>45352</v>
      </c>
      <c r="D390" s="4"/>
      <c r="E390" s="4"/>
      <c r="F390" s="4"/>
      <c r="G390" s="33">
        <f>($D$383+A390*$E$383)*_xlfn.XLOOKUP(I390,$I$372:$I$383,$F$372:$F$383)</f>
        <v>5845.5572714020045</v>
      </c>
      <c r="I390">
        <v>7</v>
      </c>
    </row>
    <row r="391" spans="1:9" x14ac:dyDescent="0.15">
      <c r="A391" s="9">
        <v>8</v>
      </c>
      <c r="B391" s="1">
        <v>45383</v>
      </c>
      <c r="D391" s="4"/>
      <c r="E391" s="4"/>
      <c r="F391" s="4"/>
      <c r="G391" s="33">
        <f>($D$383+A391*$E$383)*_xlfn.XLOOKUP(I391,$I$372:$I$383,$F$372:$F$383)</f>
        <v>5771.7916426546844</v>
      </c>
      <c r="I391">
        <v>8</v>
      </c>
    </row>
    <row r="392" spans="1:9" x14ac:dyDescent="0.15">
      <c r="A392" s="9">
        <v>9</v>
      </c>
      <c r="B392" s="1">
        <v>45413</v>
      </c>
      <c r="D392" s="4"/>
      <c r="E392" s="4"/>
      <c r="F392" s="4"/>
      <c r="G392" s="33">
        <f>($D$383+A392*$E$383)*_xlfn.XLOOKUP(I392,$I$372:$I$383,$F$372:$F$383)</f>
        <v>6318.0458551882348</v>
      </c>
      <c r="I392">
        <v>9</v>
      </c>
    </row>
    <row r="393" spans="1:9" x14ac:dyDescent="0.15">
      <c r="A393" s="9">
        <v>10</v>
      </c>
      <c r="B393" s="1">
        <v>45444</v>
      </c>
      <c r="D393" s="4"/>
      <c r="E393" s="4"/>
      <c r="F393" s="4"/>
      <c r="G393" s="33">
        <f>($D$383+A393*$E$383)*_xlfn.XLOOKUP(I393,$I$372:$I$383,$F$372:$F$383)</f>
        <v>6273.7177576566655</v>
      </c>
      <c r="I393">
        <v>10</v>
      </c>
    </row>
    <row r="394" spans="1:9" x14ac:dyDescent="0.15">
      <c r="A394" s="9">
        <v>11</v>
      </c>
      <c r="B394" s="1">
        <v>45474</v>
      </c>
      <c r="D394" s="4"/>
      <c r="E394" s="4"/>
      <c r="F394" s="4"/>
      <c r="G394" s="33">
        <f>($D$383+A394*$E$383)*_xlfn.XLOOKUP(I394,$I$372:$I$383,$F$372:$F$383)</f>
        <v>6463.7833784592021</v>
      </c>
      <c r="I394">
        <v>11</v>
      </c>
    </row>
    <row r="395" spans="1:9" x14ac:dyDescent="0.15">
      <c r="A395" s="9">
        <v>12</v>
      </c>
      <c r="B395" s="1">
        <v>45505</v>
      </c>
      <c r="D395" s="4"/>
      <c r="E395" s="4"/>
      <c r="F395" s="4"/>
      <c r="G395" s="33">
        <f>($D$383+A395*$E$383)*_xlfn.XLOOKUP(I395,$I$372:$I$383,$F$372:$F$383)</f>
        <v>6221.055940022351</v>
      </c>
      <c r="I395">
        <v>12</v>
      </c>
    </row>
    <row r="396" spans="1:9" x14ac:dyDescent="0.15">
      <c r="A396" s="9">
        <v>13</v>
      </c>
      <c r="B396" s="1">
        <v>45536</v>
      </c>
      <c r="D396" s="4"/>
      <c r="E396" s="4"/>
      <c r="F396" s="4"/>
      <c r="G396" s="33">
        <f>($D$383+A396*$E$383)*_xlfn.XLOOKUP(I396,$I$372:$I$383,$F$372:$F$383)</f>
        <v>5963.3147205948317</v>
      </c>
      <c r="I396">
        <v>1</v>
      </c>
    </row>
    <row r="397" spans="1:9" x14ac:dyDescent="0.15">
      <c r="A397" s="9">
        <v>14</v>
      </c>
      <c r="B397" s="1">
        <v>45566</v>
      </c>
      <c r="D397" s="4"/>
      <c r="E397" s="4"/>
      <c r="F397" s="4"/>
      <c r="G397" s="33">
        <f>($D$383+A397*$E$383)*_xlfn.XLOOKUP(I397,$I$372:$I$383,$F$372:$F$383)</f>
        <v>6130.1730895738801</v>
      </c>
      <c r="I397">
        <v>2</v>
      </c>
    </row>
    <row r="398" spans="1:9" x14ac:dyDescent="0.15">
      <c r="A398" s="9">
        <v>15</v>
      </c>
      <c r="B398" s="1">
        <v>45597</v>
      </c>
      <c r="D398" s="4"/>
      <c r="E398" s="4"/>
      <c r="F398" s="4"/>
      <c r="G398" s="33">
        <f>($D$383+A398*$E$383)*_xlfn.XLOOKUP(I398,$I$372:$I$383,$F$372:$F$383)</f>
        <v>6400.7617662300872</v>
      </c>
      <c r="I398">
        <v>3</v>
      </c>
    </row>
    <row r="399" spans="1:9" x14ac:dyDescent="0.15">
      <c r="A399" s="9">
        <v>16</v>
      </c>
      <c r="B399" s="1">
        <v>45627</v>
      </c>
      <c r="D399" s="4"/>
      <c r="E399" s="4"/>
      <c r="F399" s="4"/>
      <c r="G399" s="33">
        <f>($D$383+A399*$E$383)*_xlfn.XLOOKUP(I399,$I$372:$I$383,$F$372:$F$383)</f>
        <v>8201.7389561811669</v>
      </c>
      <c r="I399">
        <v>4</v>
      </c>
    </row>
    <row r="400" spans="1:9" x14ac:dyDescent="0.15">
      <c r="A400" s="9">
        <v>17</v>
      </c>
      <c r="B400" s="1">
        <v>45658</v>
      </c>
      <c r="D400" s="4"/>
      <c r="E400" s="4"/>
      <c r="F400" s="4"/>
      <c r="G400" s="33">
        <f>($D$383+A400*$E$383)*_xlfn.XLOOKUP(I400,$I$372:$I$383,$F$372:$F$383)</f>
        <v>5326.9735604708967</v>
      </c>
      <c r="I400">
        <v>5</v>
      </c>
    </row>
    <row r="401" spans="1:16" x14ac:dyDescent="0.15">
      <c r="A401" s="9">
        <v>18</v>
      </c>
      <c r="B401" s="1">
        <v>45689</v>
      </c>
      <c r="D401" s="4"/>
      <c r="E401" s="4"/>
      <c r="F401" s="4"/>
      <c r="G401" s="33">
        <f>($D$383+A401*$E$383)*_xlfn.XLOOKUP(I401,$I$372:$I$383,$F$372:$F$383)</f>
        <v>5343.0007296423018</v>
      </c>
      <c r="I401">
        <v>6</v>
      </c>
    </row>
    <row r="402" spans="1:16" x14ac:dyDescent="0.15">
      <c r="A402" s="9">
        <v>19</v>
      </c>
      <c r="B402" s="1">
        <v>45717</v>
      </c>
      <c r="D402" s="4"/>
      <c r="E402" s="4"/>
      <c r="F402" s="4"/>
      <c r="G402" s="33">
        <f>($D$383+A402*$E$383)*_xlfn.XLOOKUP(I402,$I$372:$I$383,$F$372:$F$383)</f>
        <v>6034.6127294239595</v>
      </c>
      <c r="I402">
        <v>7</v>
      </c>
    </row>
    <row r="403" spans="1:16" x14ac:dyDescent="0.15">
      <c r="A403" s="9">
        <v>20</v>
      </c>
      <c r="B403" s="1">
        <v>45748</v>
      </c>
      <c r="D403" s="4"/>
      <c r="E403" s="4"/>
      <c r="F403" s="4"/>
      <c r="G403" s="33">
        <f>($D$383+A403*$E$383)*_xlfn.XLOOKUP(I403,$I$372:$I$383,$F$372:$F$383)</f>
        <v>5957.9596426770786</v>
      </c>
      <c r="I403">
        <v>8</v>
      </c>
    </row>
    <row r="404" spans="1:16" x14ac:dyDescent="0.15">
      <c r="A404" s="9">
        <v>21</v>
      </c>
      <c r="B404" s="1">
        <v>45778</v>
      </c>
      <c r="D404" s="4"/>
      <c r="E404" s="4"/>
      <c r="F404" s="4"/>
      <c r="G404" s="33">
        <f>($D$383+A404*$E$383)*_xlfn.XLOOKUP(I404,$I$372:$I$383,$F$372:$F$383)</f>
        <v>6521.2868853907194</v>
      </c>
      <c r="I404">
        <v>9</v>
      </c>
    </row>
    <row r="405" spans="1:16" x14ac:dyDescent="0.15">
      <c r="A405" s="9">
        <v>22</v>
      </c>
      <c r="B405" s="1">
        <v>45809</v>
      </c>
      <c r="D405" s="4"/>
      <c r="E405" s="4"/>
      <c r="F405" s="4"/>
      <c r="G405" s="33">
        <f>($D$383+A405*$E$383)*_xlfn.XLOOKUP(I405,$I$372:$I$383,$F$372:$F$383)</f>
        <v>6474.9932684552123</v>
      </c>
      <c r="I405">
        <v>10</v>
      </c>
    </row>
    <row r="406" spans="1:16" x14ac:dyDescent="0.15">
      <c r="A406" s="9">
        <v>23</v>
      </c>
      <c r="B406" s="1">
        <v>45839</v>
      </c>
      <c r="D406" s="4"/>
      <c r="E406" s="4"/>
      <c r="F406" s="4"/>
      <c r="G406" s="33">
        <f>($D$383+A406*$E$383)*_xlfn.XLOOKUP(I406,$I$372:$I$383,$F$372:$F$383)</f>
        <v>6670.6036981677044</v>
      </c>
      <c r="I406">
        <v>11</v>
      </c>
    </row>
    <row r="407" spans="1:16" x14ac:dyDescent="0.15">
      <c r="A407" s="9">
        <v>24</v>
      </c>
      <c r="B407" s="1">
        <v>45870</v>
      </c>
      <c r="D407" s="4"/>
      <c r="E407" s="4"/>
      <c r="F407" s="4"/>
      <c r="G407" s="33">
        <f>($D$383+A407*$E$383)*_xlfn.XLOOKUP(I407,$I$372:$I$383,$F$372:$F$383)</f>
        <v>6419.5804153466479</v>
      </c>
      <c r="I407">
        <v>12</v>
      </c>
    </row>
    <row r="408" spans="1:16" x14ac:dyDescent="0.15">
      <c r="A408" s="9">
        <v>25</v>
      </c>
      <c r="B408" s="1">
        <v>45901</v>
      </c>
      <c r="D408" s="4"/>
      <c r="E408" s="4"/>
      <c r="F408" s="4"/>
      <c r="G408" s="34">
        <f>($D$383+A408*$E$383)*_xlfn.XLOOKUP(I408,$I$372:$I$383,$F$372:$F$383)</f>
        <v>6153.1095123785772</v>
      </c>
      <c r="I408">
        <v>1</v>
      </c>
    </row>
    <row r="409" spans="1:16" x14ac:dyDescent="0.15">
      <c r="A409" s="9">
        <v>26</v>
      </c>
      <c r="B409" s="1">
        <v>45931</v>
      </c>
      <c r="D409" s="4"/>
      <c r="E409" s="4"/>
      <c r="F409" s="4"/>
      <c r="G409" s="34">
        <f>($D$383+A409*$E$383)*_xlfn.XLOOKUP(I409,$I$372:$I$383,$F$372:$F$383)</f>
        <v>6324.762392640213</v>
      </c>
      <c r="I409">
        <v>2</v>
      </c>
      <c r="N409" s="3" t="s">
        <v>34</v>
      </c>
    </row>
    <row r="410" spans="1:16" x14ac:dyDescent="0.15">
      <c r="A410" s="9">
        <v>27</v>
      </c>
      <c r="B410" s="1">
        <v>45962</v>
      </c>
      <c r="D410" s="4"/>
      <c r="E410" s="4"/>
      <c r="F410" s="4"/>
      <c r="G410" s="34">
        <f>($D$383+A410*$E$383)*_xlfn.XLOOKUP(I410,$I$372:$I$383,$F$372:$F$383)</f>
        <v>6603.4042931797567</v>
      </c>
      <c r="I410">
        <v>3</v>
      </c>
      <c r="L410" s="3" t="s">
        <v>30</v>
      </c>
      <c r="M410" s="3" t="s">
        <v>28</v>
      </c>
      <c r="N410" s="3" t="s">
        <v>29</v>
      </c>
      <c r="O410" s="3" t="s">
        <v>31</v>
      </c>
      <c r="P410" s="3" t="s">
        <v>32</v>
      </c>
    </row>
    <row r="411" spans="1:16" x14ac:dyDescent="0.15">
      <c r="A411" s="9">
        <v>28</v>
      </c>
      <c r="B411" s="1">
        <v>45992</v>
      </c>
      <c r="D411" s="4"/>
      <c r="E411" s="4"/>
      <c r="F411" s="4"/>
      <c r="G411" s="34">
        <f>($D$383+A411*$E$383)*_xlfn.XLOOKUP(I411,$I$372:$I$383,$F$372:$F$383)</f>
        <v>8460.7156000882296</v>
      </c>
      <c r="I411">
        <v>4</v>
      </c>
      <c r="L411" s="5">
        <f>SUM(G432:G443)</f>
        <v>82545.029311578372</v>
      </c>
      <c r="M411" s="5">
        <f>SUM(G408:G419)</f>
        <v>77811.676078629127</v>
      </c>
      <c r="N411" s="4">
        <f>SUM(C372:C383)</f>
        <v>71479</v>
      </c>
      <c r="O411" s="8">
        <f>(M411-N411)/N411</f>
        <v>8.8594917089342709E-2</v>
      </c>
      <c r="P411" s="8">
        <f>(L411-N411)/N411</f>
        <v>0.15481511089380617</v>
      </c>
    </row>
    <row r="412" spans="1:16" x14ac:dyDescent="0.15">
      <c r="A412" s="9">
        <v>29</v>
      </c>
      <c r="B412" s="1">
        <v>46023</v>
      </c>
      <c r="D412" s="4"/>
      <c r="E412" s="4"/>
      <c r="F412" s="4"/>
      <c r="G412" s="34">
        <f>($D$383+A412*$E$383)*_xlfn.XLOOKUP(I412,$I$372:$I$383,$F$372:$F$383)</f>
        <v>5494.7356902798911</v>
      </c>
      <c r="I412">
        <v>5</v>
      </c>
      <c r="L412" s="5">
        <f>SUM(G432:G443)</f>
        <v>82545.029311578372</v>
      </c>
      <c r="M412" s="5">
        <f>SUM(G408:G419)</f>
        <v>77811.676078629127</v>
      </c>
      <c r="N412" s="5">
        <f>SUM(G372:G383)</f>
        <v>71731.404950840704</v>
      </c>
      <c r="O412" s="8">
        <f>(M411-N412)/N412</f>
        <v>8.4764422667524528E-2</v>
      </c>
      <c r="P412" s="8">
        <f>(L411-N412)/N412</f>
        <v>0.15075160410072144</v>
      </c>
    </row>
    <row r="413" spans="1:16" x14ac:dyDescent="0.15">
      <c r="A413" s="9">
        <v>30</v>
      </c>
      <c r="B413" s="1">
        <v>46054</v>
      </c>
      <c r="D413" s="4"/>
      <c r="E413" s="4"/>
      <c r="F413" s="4"/>
      <c r="G413" s="34">
        <f>($D$383+A413*$E$383)*_xlfn.XLOOKUP(I413,$I$372:$I$383,$F$372:$F$383)</f>
        <v>5510.8271565229461</v>
      </c>
      <c r="I413">
        <v>6</v>
      </c>
      <c r="N413" s="3" t="s">
        <v>33</v>
      </c>
    </row>
    <row r="414" spans="1:16" x14ac:dyDescent="0.15">
      <c r="A414" s="9">
        <v>31</v>
      </c>
      <c r="B414" s="1">
        <v>46082</v>
      </c>
      <c r="D414" s="4"/>
      <c r="E414" s="4"/>
      <c r="F414" s="4"/>
      <c r="G414" s="34">
        <f>($D$383+A414*$E$383)*_xlfn.XLOOKUP(I414,$I$372:$I$383,$F$372:$F$383)</f>
        <v>6223.6681874459164</v>
      </c>
      <c r="I414">
        <v>7</v>
      </c>
    </row>
    <row r="415" spans="1:16" x14ac:dyDescent="0.15">
      <c r="A415" s="9">
        <v>32</v>
      </c>
      <c r="B415" s="1">
        <v>46113</v>
      </c>
      <c r="D415" s="4"/>
      <c r="E415" s="4"/>
      <c r="F415" s="4"/>
      <c r="G415" s="34">
        <f>($D$383+A415*$E$383)*_xlfn.XLOOKUP(I415,$I$372:$I$383,$F$372:$F$383)</f>
        <v>6144.1276426994718</v>
      </c>
      <c r="I415">
        <v>8</v>
      </c>
    </row>
    <row r="416" spans="1:16" x14ac:dyDescent="0.15">
      <c r="A416" s="9">
        <v>33</v>
      </c>
      <c r="B416" s="1">
        <v>46143</v>
      </c>
      <c r="D416" s="4"/>
      <c r="E416" s="4"/>
      <c r="F416" s="4"/>
      <c r="G416" s="34">
        <f>($D$383+A416*$E$383)*_xlfn.XLOOKUP(I416,$I$372:$I$383,$F$372:$F$383)</f>
        <v>6724.527915593203</v>
      </c>
      <c r="I416">
        <v>9</v>
      </c>
    </row>
    <row r="417" spans="1:9" x14ac:dyDescent="0.15">
      <c r="A417" s="9">
        <v>34</v>
      </c>
      <c r="B417" s="1">
        <v>46174</v>
      </c>
      <c r="D417" s="4"/>
      <c r="E417" s="4"/>
      <c r="F417" s="4"/>
      <c r="G417" s="34">
        <f>($D$383+A417*$E$383)*_xlfn.XLOOKUP(I417,$I$372:$I$383,$F$372:$F$383)</f>
        <v>6676.2687792537599</v>
      </c>
      <c r="I417">
        <v>10</v>
      </c>
    </row>
    <row r="418" spans="1:9" x14ac:dyDescent="0.15">
      <c r="A418" s="9">
        <v>35</v>
      </c>
      <c r="B418" s="1">
        <v>46204</v>
      </c>
      <c r="D418" s="4"/>
      <c r="E418" s="4"/>
      <c r="F418" s="4"/>
      <c r="G418" s="34">
        <f>($D$383+A418*$E$383)*_xlfn.XLOOKUP(I418,$I$372:$I$383,$F$372:$F$383)</f>
        <v>6877.4240178762075</v>
      </c>
      <c r="I418">
        <v>11</v>
      </c>
    </row>
    <row r="419" spans="1:9" x14ac:dyDescent="0.15">
      <c r="A419" s="9">
        <v>36</v>
      </c>
      <c r="B419" s="1">
        <v>46235</v>
      </c>
      <c r="D419" s="4"/>
      <c r="E419" s="4"/>
      <c r="F419" s="4"/>
      <c r="G419" s="34">
        <f>($D$383+A419*$E$383)*_xlfn.XLOOKUP(I419,$I$372:$I$383,$F$372:$F$383)</f>
        <v>6618.1048906709457</v>
      </c>
      <c r="I419">
        <v>12</v>
      </c>
    </row>
    <row r="420" spans="1:9" x14ac:dyDescent="0.15">
      <c r="A420" s="9">
        <v>37</v>
      </c>
      <c r="B420" s="1">
        <v>46266</v>
      </c>
      <c r="D420" s="4"/>
      <c r="E420" s="4"/>
      <c r="F420" s="4"/>
      <c r="G420" s="33">
        <f>($D$383+A420*$E$383)*_xlfn.XLOOKUP(I420,$I$372:$I$383,$F$372:$F$383)</f>
        <v>6342.9043041623218</v>
      </c>
      <c r="I420">
        <v>1</v>
      </c>
    </row>
    <row r="421" spans="1:9" x14ac:dyDescent="0.15">
      <c r="A421" s="9">
        <v>38</v>
      </c>
      <c r="B421" s="1">
        <v>46296</v>
      </c>
      <c r="D421" s="4"/>
      <c r="E421" s="4"/>
      <c r="F421" s="4"/>
      <c r="G421" s="33">
        <f>($D$383+A421*$E$383)*_xlfn.XLOOKUP(I421,$I$372:$I$383,$F$372:$F$383)</f>
        <v>6519.3516957065458</v>
      </c>
      <c r="I421">
        <v>2</v>
      </c>
    </row>
    <row r="422" spans="1:9" x14ac:dyDescent="0.15">
      <c r="A422" s="9">
        <v>39</v>
      </c>
      <c r="B422" s="1">
        <v>46327</v>
      </c>
      <c r="D422" s="4"/>
      <c r="E422" s="4"/>
      <c r="F422" s="4"/>
      <c r="G422" s="33">
        <f>($D$383+A422*$E$383)*_xlfn.XLOOKUP(I422,$I$372:$I$383,$F$372:$F$383)</f>
        <v>6806.0468201294261</v>
      </c>
      <c r="I422">
        <v>3</v>
      </c>
    </row>
    <row r="423" spans="1:9" x14ac:dyDescent="0.15">
      <c r="A423" s="9">
        <v>40</v>
      </c>
      <c r="B423" s="1">
        <v>46357</v>
      </c>
      <c r="D423" s="4"/>
      <c r="E423" s="4"/>
      <c r="F423" s="4"/>
      <c r="G423" s="33">
        <f>($D$383+A423*$E$383)*_xlfn.XLOOKUP(I423,$I$372:$I$383,$F$372:$F$383)</f>
        <v>8719.6922439952905</v>
      </c>
      <c r="I423">
        <v>4</v>
      </c>
    </row>
    <row r="424" spans="1:9" x14ac:dyDescent="0.15">
      <c r="A424" s="9">
        <v>41</v>
      </c>
      <c r="B424" s="1">
        <v>46388</v>
      </c>
      <c r="D424" s="4"/>
      <c r="E424" s="4"/>
      <c r="F424" s="4"/>
      <c r="G424" s="33">
        <f>($D$383+A424*$E$383)*_xlfn.XLOOKUP(I424,$I$372:$I$383,$F$372:$F$383)</f>
        <v>5662.4978200888863</v>
      </c>
      <c r="I424">
        <v>5</v>
      </c>
    </row>
    <row r="425" spans="1:9" x14ac:dyDescent="0.15">
      <c r="A425" s="9">
        <v>42</v>
      </c>
      <c r="B425" s="1">
        <v>46419</v>
      </c>
      <c r="D425" s="4"/>
      <c r="E425" s="4"/>
      <c r="F425" s="4"/>
      <c r="G425" s="33">
        <f>($D$383+A425*$E$383)*_xlfn.XLOOKUP(I425,$I$372:$I$383,$F$372:$F$383)</f>
        <v>5678.6535834035913</v>
      </c>
      <c r="I425">
        <v>6</v>
      </c>
    </row>
    <row r="426" spans="1:9" x14ac:dyDescent="0.15">
      <c r="A426" s="9">
        <v>43</v>
      </c>
      <c r="B426" s="1">
        <v>46447</v>
      </c>
      <c r="D426" s="4"/>
      <c r="E426" s="4"/>
      <c r="F426" s="4"/>
      <c r="G426" s="33">
        <f>($D$383+A426*$E$383)*_xlfn.XLOOKUP(I426,$I$372:$I$383,$F$372:$F$383)</f>
        <v>6412.7236454678714</v>
      </c>
      <c r="I426">
        <v>7</v>
      </c>
    </row>
    <row r="427" spans="1:9" x14ac:dyDescent="0.15">
      <c r="A427" s="9">
        <v>44</v>
      </c>
      <c r="B427" s="1">
        <v>46478</v>
      </c>
      <c r="D427" s="4"/>
      <c r="E427" s="4"/>
      <c r="F427" s="4"/>
      <c r="G427" s="33">
        <f>($D$383+A427*$E$383)*_xlfn.XLOOKUP(I427,$I$372:$I$383,$F$372:$F$383)</f>
        <v>6330.2956427218651</v>
      </c>
      <c r="I427">
        <v>8</v>
      </c>
    </row>
    <row r="428" spans="1:9" x14ac:dyDescent="0.15">
      <c r="A428" s="9">
        <v>45</v>
      </c>
      <c r="B428" s="1">
        <v>46508</v>
      </c>
      <c r="D428" s="4"/>
      <c r="E428" s="4"/>
      <c r="F428" s="4"/>
      <c r="G428" s="33">
        <f>($D$383+A428*$E$383)*_xlfn.XLOOKUP(I428,$I$372:$I$383,$F$372:$F$383)</f>
        <v>6927.7689457956867</v>
      </c>
      <c r="I428">
        <v>9</v>
      </c>
    </row>
    <row r="429" spans="1:9" x14ac:dyDescent="0.15">
      <c r="A429" s="9">
        <v>46</v>
      </c>
      <c r="B429" s="1">
        <v>46539</v>
      </c>
      <c r="D429" s="4"/>
      <c r="E429" s="4"/>
      <c r="F429" s="4"/>
      <c r="G429" s="33">
        <f>($D$383+A429*$E$383)*_xlfn.XLOOKUP(I429,$I$372:$I$383,$F$372:$F$383)</f>
        <v>6877.5442900523076</v>
      </c>
      <c r="I429">
        <v>10</v>
      </c>
    </row>
    <row r="430" spans="1:9" x14ac:dyDescent="0.15">
      <c r="A430" s="9">
        <v>47</v>
      </c>
      <c r="B430" s="1">
        <v>46569</v>
      </c>
      <c r="D430" s="4"/>
      <c r="E430" s="4"/>
      <c r="F430" s="4"/>
      <c r="G430" s="33">
        <f>($D$383+A430*$E$383)*_xlfn.XLOOKUP(I430,$I$372:$I$383,$F$372:$F$383)</f>
        <v>7084.2443375847115</v>
      </c>
      <c r="I430">
        <v>11</v>
      </c>
    </row>
    <row r="431" spans="1:9" x14ac:dyDescent="0.15">
      <c r="A431" s="9">
        <v>48</v>
      </c>
      <c r="B431" s="1">
        <v>46600</v>
      </c>
      <c r="D431" s="4"/>
      <c r="E431" s="4"/>
      <c r="F431" s="4"/>
      <c r="G431" s="33">
        <f>($D$383+A431*$E$383)*_xlfn.XLOOKUP(I431,$I$372:$I$383,$F$372:$F$383)</f>
        <v>6816.6293659952435</v>
      </c>
      <c r="I431">
        <v>12</v>
      </c>
    </row>
    <row r="432" spans="1:9" x14ac:dyDescent="0.15">
      <c r="A432" s="9">
        <v>49</v>
      </c>
      <c r="B432" s="1">
        <v>46631</v>
      </c>
      <c r="D432" s="4"/>
      <c r="E432" s="4"/>
      <c r="F432" s="4"/>
      <c r="G432" s="34">
        <f>($D$383+A432*$E$383)*_xlfn.XLOOKUP(I432,$I$372:$I$383,$F$372:$F$383)</f>
        <v>6532.6990959460654</v>
      </c>
      <c r="I432">
        <v>1</v>
      </c>
    </row>
    <row r="433" spans="1:9" x14ac:dyDescent="0.15">
      <c r="A433" s="9">
        <v>50</v>
      </c>
      <c r="B433" s="1">
        <v>46661</v>
      </c>
      <c r="D433" s="4"/>
      <c r="E433" s="4"/>
      <c r="F433" s="4"/>
      <c r="G433" s="34">
        <f>($D$383+A433*$E$383)*_xlfn.XLOOKUP(I433,$I$372:$I$383,$F$372:$F$383)</f>
        <v>6713.9409987728786</v>
      </c>
      <c r="I433">
        <v>2</v>
      </c>
    </row>
    <row r="434" spans="1:9" x14ac:dyDescent="0.15">
      <c r="A434" s="9">
        <v>51</v>
      </c>
      <c r="B434" s="1">
        <v>46692</v>
      </c>
      <c r="D434" s="4"/>
      <c r="E434" s="4"/>
      <c r="F434" s="4"/>
      <c r="G434" s="34">
        <f>($D$383+A434*$E$383)*_xlfn.XLOOKUP(I434,$I$372:$I$383,$F$372:$F$383)</f>
        <v>7008.6893470790965</v>
      </c>
      <c r="I434">
        <v>3</v>
      </c>
    </row>
    <row r="435" spans="1:9" x14ac:dyDescent="0.15">
      <c r="A435" s="9">
        <v>52</v>
      </c>
      <c r="B435" s="1">
        <v>46722</v>
      </c>
      <c r="D435" s="4"/>
      <c r="E435" s="4"/>
      <c r="F435" s="4"/>
      <c r="G435" s="34">
        <f>($D$383+A435*$E$383)*_xlfn.XLOOKUP(I435,$I$372:$I$383,$F$372:$F$383)</f>
        <v>8978.6688879023532</v>
      </c>
      <c r="I435">
        <v>4</v>
      </c>
    </row>
    <row r="436" spans="1:9" x14ac:dyDescent="0.15">
      <c r="A436" s="9">
        <v>53</v>
      </c>
      <c r="B436" s="1">
        <v>46753</v>
      </c>
      <c r="D436" s="4"/>
      <c r="E436" s="4"/>
      <c r="F436" s="4"/>
      <c r="G436" s="34">
        <f>($D$383+A436*$E$383)*_xlfn.XLOOKUP(I436,$I$372:$I$383,$F$372:$F$383)</f>
        <v>5830.2599498978816</v>
      </c>
      <c r="I436">
        <v>5</v>
      </c>
    </row>
    <row r="437" spans="1:9" x14ac:dyDescent="0.15">
      <c r="A437" s="9">
        <v>54</v>
      </c>
      <c r="B437" s="1">
        <v>46784</v>
      </c>
      <c r="D437" s="4"/>
      <c r="E437" s="4"/>
      <c r="F437" s="4"/>
      <c r="G437" s="34">
        <f>($D$383+A437*$E$383)*_xlfn.XLOOKUP(I437,$I$372:$I$383,$F$372:$F$383)</f>
        <v>5846.4800102842355</v>
      </c>
      <c r="I437">
        <v>6</v>
      </c>
    </row>
    <row r="438" spans="1:9" x14ac:dyDescent="0.15">
      <c r="A438" s="9">
        <v>55</v>
      </c>
      <c r="B438" s="1">
        <v>46813</v>
      </c>
      <c r="D438" s="4"/>
      <c r="E438" s="4"/>
      <c r="F438" s="4"/>
      <c r="G438" s="34">
        <f>($D$383+A438*$E$383)*_xlfn.XLOOKUP(I438,$I$372:$I$383,$F$372:$F$383)</f>
        <v>6601.7791034898264</v>
      </c>
      <c r="I438">
        <v>7</v>
      </c>
    </row>
    <row r="439" spans="1:9" x14ac:dyDescent="0.15">
      <c r="A439" s="9">
        <v>56</v>
      </c>
      <c r="B439" s="1">
        <v>46844</v>
      </c>
      <c r="D439" s="4"/>
      <c r="E439" s="4"/>
      <c r="F439" s="4"/>
      <c r="G439" s="34">
        <f>($D$383+A439*$E$383)*_xlfn.XLOOKUP(I439,$I$372:$I$383,$F$372:$F$383)</f>
        <v>6516.4636427442583</v>
      </c>
      <c r="I439">
        <v>8</v>
      </c>
    </row>
    <row r="440" spans="1:9" x14ac:dyDescent="0.15">
      <c r="A440" s="9">
        <v>57</v>
      </c>
      <c r="B440" s="1">
        <v>46874</v>
      </c>
      <c r="D440" s="4"/>
      <c r="E440" s="4"/>
      <c r="F440" s="4"/>
      <c r="G440" s="34">
        <f>($D$383+A440*$E$383)*_xlfn.XLOOKUP(I440,$I$372:$I$383,$F$372:$F$383)</f>
        <v>7131.0099759981713</v>
      </c>
      <c r="I440">
        <v>9</v>
      </c>
    </row>
    <row r="441" spans="1:9" x14ac:dyDescent="0.15">
      <c r="A441" s="9">
        <v>58</v>
      </c>
      <c r="B441" s="1">
        <v>46905</v>
      </c>
      <c r="D441" s="4"/>
      <c r="E441" s="4"/>
      <c r="F441" s="4"/>
      <c r="G441" s="34">
        <f>($D$383+A441*$E$383)*_xlfn.XLOOKUP(I441,$I$372:$I$383,$F$372:$F$383)</f>
        <v>7078.8198008508543</v>
      </c>
      <c r="I441">
        <v>10</v>
      </c>
    </row>
    <row r="442" spans="1:9" x14ac:dyDescent="0.15">
      <c r="A442" s="9">
        <v>59</v>
      </c>
      <c r="B442" s="1">
        <v>46935</v>
      </c>
      <c r="D442" s="4"/>
      <c r="E442" s="4"/>
      <c r="F442" s="4"/>
      <c r="G442" s="34">
        <f>($D$383+A442*$E$383)*_xlfn.XLOOKUP(I442,$I$372:$I$383,$F$372:$F$383)</f>
        <v>7291.0646572932146</v>
      </c>
      <c r="I442">
        <v>11</v>
      </c>
    </row>
    <row r="443" spans="1:9" x14ac:dyDescent="0.15">
      <c r="A443" s="9">
        <v>60</v>
      </c>
      <c r="B443" s="1">
        <v>46966</v>
      </c>
      <c r="D443" s="4"/>
      <c r="E443" s="4"/>
      <c r="F443" s="4"/>
      <c r="G443" s="34">
        <f>($D$383+A443*$E$383)*_xlfn.XLOOKUP(I443,$I$372:$I$383,$F$372:$F$383)</f>
        <v>7015.1538413195403</v>
      </c>
      <c r="I443">
        <v>12</v>
      </c>
    </row>
    <row r="444" spans="1:9" x14ac:dyDescent="0.15">
      <c r="B444" s="1"/>
    </row>
    <row r="445" spans="1:9" x14ac:dyDescent="0.15">
      <c r="B445" s="1"/>
    </row>
    <row r="446" spans="1:9" x14ac:dyDescent="0.15">
      <c r="B446" s="1"/>
    </row>
    <row r="447" spans="1:9" x14ac:dyDescent="0.15">
      <c r="B447" s="1"/>
    </row>
    <row r="448" spans="1:9" x14ac:dyDescent="0.15">
      <c r="B448" s="1"/>
    </row>
    <row r="449" spans="2:2" x14ac:dyDescent="0.15">
      <c r="B449" s="1"/>
    </row>
    <row r="450" spans="2:2" x14ac:dyDescent="0.15">
      <c r="B450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FRED Graph</vt:lpstr>
      <vt:lpstr>Model 1</vt:lpstr>
      <vt:lpstr>Model 2</vt:lpstr>
      <vt:lpstr>Q2</vt:lpstr>
      <vt:lpstr>Q2 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Zhiwei Guo</cp:lastModifiedBy>
  <dcterms:created xsi:type="dcterms:W3CDTF">2023-11-13T08:36:23Z</dcterms:created>
  <dcterms:modified xsi:type="dcterms:W3CDTF">2023-11-13T08:36:23Z</dcterms:modified>
</cp:coreProperties>
</file>