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filterPrivacy="1" codeName="ThisWorkbook"/>
  <xr:revisionPtr revIDLastSave="91" documentId="8_{A235BEFD-BDC9-498B-9AB7-6777857E304F}" xr6:coauthVersionLast="47" xr6:coauthVersionMax="47" xr10:uidLastSave="{C8EA30BB-DCD9-44CF-8110-4521089CA051}"/>
  <bookViews>
    <workbookView xWindow="28692" yWindow="-108" windowWidth="29016" windowHeight="15816" xr2:uid="{00000000-000D-0000-FFFF-FFFF00000000}"/>
  </bookViews>
  <sheets>
    <sheet name="ProjectSchedule" sheetId="11" r:id="rId1"/>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1" l="1"/>
  <c r="F11" i="11"/>
  <c r="E3" i="11"/>
  <c r="H7" i="11"/>
  <c r="E9" i="11" l="1"/>
  <c r="H20" i="11" l="1"/>
  <c r="F9" i="11"/>
  <c r="I5" i="11"/>
  <c r="H27" i="11"/>
  <c r="H26" i="11"/>
  <c r="H25" i="11"/>
  <c r="H24" i="11"/>
  <c r="H22" i="11"/>
  <c r="H18" i="11"/>
  <c r="H14" i="11"/>
  <c r="H8" i="11"/>
  <c r="H19" i="11" l="1"/>
  <c r="H9" i="11"/>
  <c r="F10" i="11"/>
  <c r="E15" i="11"/>
  <c r="E16" i="11" s="1"/>
  <c r="I6" i="11"/>
  <c r="H23" i="11" l="1"/>
  <c r="H10" i="11"/>
  <c r="H21" i="11"/>
  <c r="F16" i="11"/>
  <c r="F15" i="11"/>
  <c r="H15" i="11" s="1"/>
  <c r="H13" i="11"/>
  <c r="J5" i="11"/>
  <c r="K5" i="11" s="1"/>
  <c r="L5" i="11" s="1"/>
  <c r="M5" i="11" s="1"/>
  <c r="N5" i="11" s="1"/>
  <c r="O5" i="11" s="1"/>
  <c r="P5" i="11" s="1"/>
  <c r="I4" i="11"/>
  <c r="H16" i="11" l="1"/>
  <c r="E17" i="11"/>
  <c r="H11" i="11"/>
  <c r="F12" i="11"/>
  <c r="H12" i="11" s="1"/>
  <c r="P4" i="11"/>
  <c r="Q5" i="11"/>
  <c r="R5" i="11" s="1"/>
  <c r="S5" i="11" s="1"/>
  <c r="T5" i="11" s="1"/>
  <c r="U5" i="11" s="1"/>
  <c r="V5" i="11" s="1"/>
  <c r="W5" i="11" s="1"/>
  <c r="J6" i="11"/>
  <c r="F17" i="11" l="1"/>
  <c r="H17"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<sst xmlns="http://schemas.openxmlformats.org/spreadsheetml/2006/main" count="47" uniqueCount="46">
  <si>
    <t>Project Start:</t>
  </si>
  <si>
    <t>PROGRESS</t>
  </si>
  <si>
    <t>ASSIGNED
TO</t>
  </si>
  <si>
    <t>START</t>
  </si>
  <si>
    <t>END</t>
  </si>
  <si>
    <t>DAYS</t>
  </si>
  <si>
    <t>Display Week:</t>
  </si>
  <si>
    <t>TASK</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</si>
  <si>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</si>
  <si>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</si>
  <si>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</si>
  <si>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</si>
  <si>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</si>
  <si>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</si>
  <si>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</si>
  <si>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</si>
  <si>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</si>
  <si>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</si>
  <si>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</si>
  <si>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</si>
  <si>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</si>
  <si>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</si>
  <si>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Steffan Kunoy</t>
  </si>
  <si>
    <t>Group 7</t>
  </si>
  <si>
    <t>Telemetry Project</t>
  </si>
  <si>
    <t>Final paper</t>
  </si>
  <si>
    <t>Process description</t>
  </si>
  <si>
    <t>Hand-ins</t>
  </si>
  <si>
    <t>Poster</t>
  </si>
  <si>
    <t>Documentation</t>
  </si>
  <si>
    <t>Organization</t>
  </si>
  <si>
    <t>Implementation &amp; Testing</t>
  </si>
  <si>
    <t>RF module</t>
  </si>
  <si>
    <t>Encryption</t>
  </si>
  <si>
    <t>Command system</t>
  </si>
  <si>
    <t>All</t>
  </si>
  <si>
    <t>Tjark Petersen</t>
  </si>
  <si>
    <t>Victor Hansen</t>
  </si>
  <si>
    <t>Solder on perfboard</t>
  </si>
  <si>
    <t>Data logging</t>
  </si>
  <si>
    <t>Integration with CAN sensors</t>
  </si>
  <si>
    <t>Solar car wiki</t>
  </si>
  <si>
    <t>Revise problem description</t>
  </si>
  <si>
    <t>Message protocol</t>
  </si>
  <si>
    <t>Integration with solar car</t>
  </si>
  <si>
    <t>Publish repository on Bitbucket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</si>
</sst>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1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0"/>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8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9" fillId="0" borderId="0" xfId="8">
      <alignment horizontal="right" indent="1"/>
    </xf>
    <xf numFmtId="0" fontId="9" fillId="0" borderId="7" xfId="8" applyBorder="1">
      <alignment horizontal="right" indent="1"/>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xf numFmtId="0" fontId="14" fillId="14" borderId="0" xfId="0" applyFont="1" applyFill="1"/>
    <xf numFmtId="0" fontId="0" fillId="14" borderId="0" xfId="0" applyFill="1"/>
    <xf numFmtId="0" fontId="15" fillId="14" borderId="0" xfId="1" applyFont="1" applyFill="1" applyProtection="1">
      <alignment vertical="top"/>
    </xf>
    <xf numFmtId="0" fontId="0" fillId="0" borderId="10" xfId="0" applyBorder="1" applyAlignment="1"/>
    <xf numFmtId="0" fontId="9" fillId="0" borderId="0" xfId="7" applyFont="1" applyAlignment="1"/>
    <xf numFmtId="0" fontId="0" fillId="0" borderId="0" xfId="0" applyAlignment="1">
      <alignment horizontal="left"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3"/>
  <sheetViews>
    <sheetView showGridLines="0" tabSelected="1" showRuler="0" zoomScaleNormal="100" zoomScalePageLayoutView="70" workbookViewId="0">
      <pane ySplit="6" topLeftCell="A16" activePane="bottomLeft" state="frozen"/>
      <selection pane="bottomLeft" activeCell="F28" sqref="F28"/>
    </sheetView>
  </sheetViews>
  <sheetFormatPr defaultRowHeight="30" customHeight="1" x14ac:dyDescent="0.3"/>
  <cols>
    <col min="1" max="1" width="2.6640625" style="48" customWidth="1"/>
    <col min="2" max="2" width="19.88671875" customWidth="1"/>
    <col min="3" max="3" width="30.6640625"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55000000000000004">
      <c r="A1" s="49" t="s">
        <v>13</v>
      </c>
      <c r="B1" s="52" t="s">
        <v>24</v>
      </c>
      <c r="C1" s="1"/>
      <c r="D1" s="2"/>
      <c r="E1" s="4"/>
      <c r="F1" s="47"/>
      <c r="H1" s="2"/>
      <c r="I1" s="79"/>
      <c r="J1" s="80"/>
      <c r="K1" s="80"/>
      <c r="L1" s="80"/>
      <c r="M1" s="80"/>
      <c r="N1" s="80"/>
      <c r="O1" s="80"/>
      <c r="P1" s="80"/>
      <c r="Q1" s="80"/>
      <c r="R1" s="80"/>
      <c r="S1" s="80"/>
      <c r="T1" s="80"/>
      <c r="U1" s="80"/>
      <c r="V1" s="80"/>
      <c r="W1" s="80"/>
      <c r="X1" s="80"/>
      <c r="Y1" s="80"/>
      <c r="Z1" s="80"/>
      <c r="AA1" s="80"/>
      <c r="AB1" s="80"/>
      <c r="AC1" s="80"/>
    </row>
    <row r="2" spans="1:64" ht="30" customHeight="1" x14ac:dyDescent="0.35">
      <c r="A2" s="48" t="s">
        <v>8</v>
      </c>
      <c r="B2" s="53" t="s">
        <v>23</v>
      </c>
      <c r="I2" s="81"/>
      <c r="J2" s="80"/>
      <c r="K2" s="80"/>
      <c r="L2" s="80"/>
      <c r="M2" s="80"/>
      <c r="N2" s="80"/>
      <c r="O2" s="80"/>
      <c r="P2" s="80"/>
      <c r="Q2" s="80"/>
      <c r="R2" s="80"/>
      <c r="S2" s="80"/>
      <c r="T2" s="80"/>
      <c r="U2" s="80"/>
      <c r="V2" s="80"/>
      <c r="W2" s="80"/>
      <c r="X2" s="80"/>
      <c r="Y2" s="80"/>
      <c r="Z2" s="80"/>
      <c r="AA2" s="80"/>
      <c r="AB2" s="80"/>
      <c r="AC2" s="80"/>
    </row>
    <row r="3" spans="1:64" ht="30" customHeight="1" x14ac:dyDescent="0.3">
      <c r="A3" s="48" t="s">
        <v>14</v>
      </c>
      <c r="B3" s="83" t="s">
        <v>22</v>
      </c>
      <c r="C3" s="73" t="s">
        <v>0</v>
      </c>
      <c r="D3" s="74"/>
      <c r="E3" s="78">
        <f ca="1">TODAY()-2</f>
        <v>44351</v>
      </c>
      <c r="F3" s="78"/>
    </row>
    <row r="4" spans="1:64" ht="30" customHeight="1" x14ac:dyDescent="0.3">
      <c r="A4" s="49" t="s">
        <v>15</v>
      </c>
      <c r="B4" s="84" t="s">
        <v>36</v>
      </c>
      <c r="C4" s="73" t="s">
        <v>6</v>
      </c>
      <c r="D4" s="74"/>
      <c r="E4" s="7">
        <v>1</v>
      </c>
      <c r="I4" s="75">
        <f ca="1">I5</f>
        <v>44347</v>
      </c>
      <c r="J4" s="76"/>
      <c r="K4" s="76"/>
      <c r="L4" s="76"/>
      <c r="M4" s="76"/>
      <c r="N4" s="76"/>
      <c r="O4" s="77"/>
      <c r="P4" s="75">
        <f ca="1">P5</f>
        <v>44354</v>
      </c>
      <c r="Q4" s="76"/>
      <c r="R4" s="76"/>
      <c r="S4" s="76"/>
      <c r="T4" s="76"/>
      <c r="U4" s="76"/>
      <c r="V4" s="77"/>
      <c r="W4" s="75">
        <f ca="1">W5</f>
        <v>44361</v>
      </c>
      <c r="X4" s="76"/>
      <c r="Y4" s="76"/>
      <c r="Z4" s="76"/>
      <c r="AA4" s="76"/>
      <c r="AB4" s="76"/>
      <c r="AC4" s="77"/>
      <c r="AD4" s="75">
        <f ca="1">AD5</f>
        <v>44368</v>
      </c>
      <c r="AE4" s="76"/>
      <c r="AF4" s="76"/>
      <c r="AG4" s="76"/>
      <c r="AH4" s="76"/>
      <c r="AI4" s="76"/>
      <c r="AJ4" s="77"/>
      <c r="AK4" s="75">
        <f ca="1">AK5</f>
        <v>44375</v>
      </c>
      <c r="AL4" s="76"/>
      <c r="AM4" s="76"/>
      <c r="AN4" s="76"/>
      <c r="AO4" s="76"/>
      <c r="AP4" s="76"/>
      <c r="AQ4" s="77"/>
      <c r="AR4" s="75">
        <f ca="1">AR5</f>
        <v>44382</v>
      </c>
      <c r="AS4" s="76"/>
      <c r="AT4" s="76"/>
      <c r="AU4" s="76"/>
      <c r="AV4" s="76"/>
      <c r="AW4" s="76"/>
      <c r="AX4" s="77"/>
      <c r="AY4" s="75">
        <f ca="1">AY5</f>
        <v>44389</v>
      </c>
      <c r="AZ4" s="76"/>
      <c r="BA4" s="76"/>
      <c r="BB4" s="76"/>
      <c r="BC4" s="76"/>
      <c r="BD4" s="76"/>
      <c r="BE4" s="77"/>
      <c r="BF4" s="75">
        <f ca="1">BF5</f>
        <v>44396</v>
      </c>
      <c r="BG4" s="76"/>
      <c r="BH4" s="76"/>
      <c r="BI4" s="76"/>
      <c r="BJ4" s="76"/>
      <c r="BK4" s="76"/>
      <c r="BL4" s="77"/>
    </row>
    <row r="5" spans="1:64" ht="15" customHeight="1" x14ac:dyDescent="0.3">
      <c r="A5" s="49" t="s">
        <v>16</v>
      </c>
      <c r="B5" s="82" t="s">
        <v>37</v>
      </c>
      <c r="C5" s="82"/>
      <c r="D5" s="82"/>
      <c r="E5" s="82"/>
      <c r="F5" s="82"/>
      <c r="G5" s="82"/>
      <c r="I5" s="11">
        <f ca="1">Project_Start-WEEKDAY(Project_Start,1)+2+7*(Display_Week-1)</f>
        <v>44347</v>
      </c>
      <c r="J5" s="10">
        <f ca="1">I5+1</f>
        <v>44348</v>
      </c>
      <c r="K5" s="10">
        <f t="shared" ref="K5:AX5" ca="1" si="0">J5+1</f>
        <v>44349</v>
      </c>
      <c r="L5" s="10">
        <f t="shared" ca="1" si="0"/>
        <v>44350</v>
      </c>
      <c r="M5" s="10">
        <f t="shared" ca="1" si="0"/>
        <v>44351</v>
      </c>
      <c r="N5" s="10">
        <f t="shared" ca="1" si="0"/>
        <v>44352</v>
      </c>
      <c r="O5" s="12">
        <f t="shared" ca="1" si="0"/>
        <v>44353</v>
      </c>
      <c r="P5" s="11">
        <f ca="1">O5+1</f>
        <v>44354</v>
      </c>
      <c r="Q5" s="10">
        <f ca="1">P5+1</f>
        <v>44355</v>
      </c>
      <c r="R5" s="10">
        <f t="shared" ca="1" si="0"/>
        <v>44356</v>
      </c>
      <c r="S5" s="10">
        <f t="shared" ca="1" si="0"/>
        <v>44357</v>
      </c>
      <c r="T5" s="10">
        <f t="shared" ca="1" si="0"/>
        <v>44358</v>
      </c>
      <c r="U5" s="10">
        <f t="shared" ca="1" si="0"/>
        <v>44359</v>
      </c>
      <c r="V5" s="12">
        <f t="shared" ca="1" si="0"/>
        <v>44360</v>
      </c>
      <c r="W5" s="11">
        <f ca="1">V5+1</f>
        <v>44361</v>
      </c>
      <c r="X5" s="10">
        <f ca="1">W5+1</f>
        <v>44362</v>
      </c>
      <c r="Y5" s="10">
        <f t="shared" ca="1" si="0"/>
        <v>44363</v>
      </c>
      <c r="Z5" s="10">
        <f t="shared" ca="1" si="0"/>
        <v>44364</v>
      </c>
      <c r="AA5" s="10">
        <f t="shared" ca="1" si="0"/>
        <v>44365</v>
      </c>
      <c r="AB5" s="10">
        <f t="shared" ca="1" si="0"/>
        <v>44366</v>
      </c>
      <c r="AC5" s="12">
        <f t="shared" ca="1" si="0"/>
        <v>44367</v>
      </c>
      <c r="AD5" s="11">
        <f ca="1">AC5+1</f>
        <v>44368</v>
      </c>
      <c r="AE5" s="10">
        <f ca="1">AD5+1</f>
        <v>44369</v>
      </c>
      <c r="AF5" s="10">
        <f t="shared" ca="1" si="0"/>
        <v>44370</v>
      </c>
      <c r="AG5" s="10">
        <f t="shared" ca="1" si="0"/>
        <v>44371</v>
      </c>
      <c r="AH5" s="10">
        <f t="shared" ca="1" si="0"/>
        <v>44372</v>
      </c>
      <c r="AI5" s="10">
        <f t="shared" ca="1" si="0"/>
        <v>44373</v>
      </c>
      <c r="AJ5" s="12">
        <f t="shared" ca="1" si="0"/>
        <v>44374</v>
      </c>
      <c r="AK5" s="11">
        <f ca="1">AJ5+1</f>
        <v>44375</v>
      </c>
      <c r="AL5" s="10">
        <f ca="1">AK5+1</f>
        <v>44376</v>
      </c>
      <c r="AM5" s="10">
        <f t="shared" ca="1" si="0"/>
        <v>44377</v>
      </c>
      <c r="AN5" s="10">
        <f t="shared" ca="1" si="0"/>
        <v>44378</v>
      </c>
      <c r="AO5" s="10">
        <f t="shared" ca="1" si="0"/>
        <v>44379</v>
      </c>
      <c r="AP5" s="10">
        <f t="shared" ca="1" si="0"/>
        <v>44380</v>
      </c>
      <c r="AQ5" s="12">
        <f t="shared" ca="1" si="0"/>
        <v>44381</v>
      </c>
      <c r="AR5" s="11">
        <f ca="1">AQ5+1</f>
        <v>44382</v>
      </c>
      <c r="AS5" s="10">
        <f ca="1">AR5+1</f>
        <v>44383</v>
      </c>
      <c r="AT5" s="10">
        <f t="shared" ca="1" si="0"/>
        <v>44384</v>
      </c>
      <c r="AU5" s="10">
        <f t="shared" ca="1" si="0"/>
        <v>44385</v>
      </c>
      <c r="AV5" s="10">
        <f t="shared" ca="1" si="0"/>
        <v>44386</v>
      </c>
      <c r="AW5" s="10">
        <f t="shared" ca="1" si="0"/>
        <v>44387</v>
      </c>
      <c r="AX5" s="12">
        <f t="shared" ca="1" si="0"/>
        <v>44388</v>
      </c>
      <c r="AY5" s="11">
        <f ca="1">AX5+1</f>
        <v>44389</v>
      </c>
      <c r="AZ5" s="10">
        <f ca="1">AY5+1</f>
        <v>44390</v>
      </c>
      <c r="BA5" s="10">
        <f t="shared" ref="BA5:BE5" ca="1" si="1">AZ5+1</f>
        <v>44391</v>
      </c>
      <c r="BB5" s="10">
        <f t="shared" ca="1" si="1"/>
        <v>44392</v>
      </c>
      <c r="BC5" s="10">
        <f t="shared" ca="1" si="1"/>
        <v>44393</v>
      </c>
      <c r="BD5" s="10">
        <f t="shared" ca="1" si="1"/>
        <v>44394</v>
      </c>
      <c r="BE5" s="12">
        <f t="shared" ca="1" si="1"/>
        <v>44395</v>
      </c>
      <c r="BF5" s="11">
        <f ca="1">BE5+1</f>
        <v>44396</v>
      </c>
      <c r="BG5" s="10">
        <f ca="1">BF5+1</f>
        <v>44397</v>
      </c>
      <c r="BH5" s="10">
        <f t="shared" ref="BH5:BL5" ca="1" si="2">BG5+1</f>
        <v>44398</v>
      </c>
      <c r="BI5" s="10">
        <f t="shared" ca="1" si="2"/>
        <v>44399</v>
      </c>
      <c r="BJ5" s="10">
        <f t="shared" ca="1" si="2"/>
        <v>44400</v>
      </c>
      <c r="BK5" s="10">
        <f t="shared" ca="1" si="2"/>
        <v>44401</v>
      </c>
      <c r="BL5" s="12">
        <f t="shared" ca="1" si="2"/>
        <v>44402</v>
      </c>
    </row>
    <row r="6" spans="1:64" ht="30" customHeight="1" thickBot="1" x14ac:dyDescent="0.35">
      <c r="A6" s="49" t="s">
        <v>17</v>
      </c>
      <c r="B6" s="8" t="s">
        <v>7</v>
      </c>
      <c r="C6" s="9" t="s">
        <v>2</v>
      </c>
      <c r="D6" s="9" t="s">
        <v>1</v>
      </c>
      <c r="E6" s="9" t="s">
        <v>3</v>
      </c>
      <c r="F6" s="9" t="s">
        <v>4</v>
      </c>
      <c r="G6" s="9"/>
      <c r="H6" s="9" t="s">
        <v>5</v>
      </c>
      <c r="I6" s="13" t="str">
        <f t="shared" ref="I6" ca="1" si="3">LEFT(TEXT(I5,"ddd"),1)</f>
        <v>M</v>
      </c>
      <c r="J6" s="13" t="str">
        <f t="shared" ref="J6:AR6" ca="1" si="4">LEFT(TEXT(J5,"ddd"),1)</f>
        <v>T</v>
      </c>
      <c r="K6" s="13" t="str">
        <f t="shared" ca="1" si="4"/>
        <v>W</v>
      </c>
      <c r="L6" s="13" t="str">
        <f t="shared" ca="1" si="4"/>
        <v>T</v>
      </c>
      <c r="M6" s="13" t="str">
        <f t="shared" ca="1" si="4"/>
        <v>F</v>
      </c>
      <c r="N6" s="13" t="str">
        <f t="shared" ca="1" si="4"/>
        <v>S</v>
      </c>
      <c r="O6" s="13" t="str">
        <f t="shared" ca="1" si="4"/>
        <v>S</v>
      </c>
      <c r="P6" s="13" t="str">
        <f t="shared" ca="1" si="4"/>
        <v>M</v>
      </c>
      <c r="Q6" s="13" t="str">
        <f t="shared" ca="1" si="4"/>
        <v>T</v>
      </c>
      <c r="R6" s="13" t="str">
        <f t="shared" ca="1" si="4"/>
        <v>W</v>
      </c>
      <c r="S6" s="13" t="str">
        <f t="shared" ca="1" si="4"/>
        <v>T</v>
      </c>
      <c r="T6" s="13" t="str">
        <f t="shared" ca="1" si="4"/>
        <v>F</v>
      </c>
      <c r="U6" s="13" t="str">
        <f t="shared" ca="1" si="4"/>
        <v>S</v>
      </c>
      <c r="V6" s="13" t="str">
        <f t="shared" ca="1" si="4"/>
        <v>S</v>
      </c>
      <c r="W6" s="13" t="str">
        <f t="shared" ca="1" si="4"/>
        <v>M</v>
      </c>
      <c r="X6" s="13" t="str">
        <f t="shared" ca="1" si="4"/>
        <v>T</v>
      </c>
      <c r="Y6" s="13" t="str">
        <f t="shared" ca="1" si="4"/>
        <v>W</v>
      </c>
      <c r="Z6" s="13" t="str">
        <f t="shared" ca="1" si="4"/>
        <v>T</v>
      </c>
      <c r="AA6" s="13" t="str">
        <f t="shared" ca="1" si="4"/>
        <v>F</v>
      </c>
      <c r="AB6" s="13" t="str">
        <f t="shared" ca="1" si="4"/>
        <v>S</v>
      </c>
      <c r="AC6" s="13" t="str">
        <f t="shared" ca="1" si="4"/>
        <v>S</v>
      </c>
      <c r="AD6" s="13" t="str">
        <f t="shared" ca="1" si="4"/>
        <v>M</v>
      </c>
      <c r="AE6" s="13" t="str">
        <f t="shared" ca="1" si="4"/>
        <v>T</v>
      </c>
      <c r="AF6" s="13" t="str">
        <f t="shared" ca="1" si="4"/>
        <v>W</v>
      </c>
      <c r="AG6" s="13" t="str">
        <f t="shared" ca="1" si="4"/>
        <v>T</v>
      </c>
      <c r="AH6" s="13" t="str">
        <f t="shared" ca="1" si="4"/>
        <v>F</v>
      </c>
      <c r="AI6" s="13" t="str">
        <f t="shared" ca="1" si="4"/>
        <v>S</v>
      </c>
      <c r="AJ6" s="13" t="str">
        <f t="shared" ca="1" si="4"/>
        <v>S</v>
      </c>
      <c r="AK6" s="13" t="str">
        <f t="shared" ca="1" si="4"/>
        <v>M</v>
      </c>
      <c r="AL6" s="13" t="str">
        <f t="shared" ca="1" si="4"/>
        <v>T</v>
      </c>
      <c r="AM6" s="13" t="str">
        <f t="shared" ca="1" si="4"/>
        <v>W</v>
      </c>
      <c r="AN6" s="13" t="str">
        <f t="shared" ca="1" si="4"/>
        <v>T</v>
      </c>
      <c r="AO6" s="13" t="str">
        <f t="shared" ca="1" si="4"/>
        <v>F</v>
      </c>
      <c r="AP6" s="13" t="str">
        <f t="shared" ca="1" si="4"/>
        <v>S</v>
      </c>
      <c r="AQ6" s="13" t="str">
        <f t="shared" ca="1" si="4"/>
        <v>S</v>
      </c>
      <c r="AR6" s="13" t="str">
        <f t="shared" ca="1" si="4"/>
        <v>M</v>
      </c>
      <c r="AS6" s="13" t="str">
        <f t="shared" ref="AS6:BL6" ca="1" si="5">LEFT(TEXT(AS5,"ddd"),1)</f>
        <v>T</v>
      </c>
      <c r="AT6" s="13" t="str">
        <f t="shared" ca="1" si="5"/>
        <v>W</v>
      </c>
      <c r="AU6" s="13" t="str">
        <f t="shared" ca="1" si="5"/>
        <v>T</v>
      </c>
      <c r="AV6" s="13" t="str">
        <f t="shared" ca="1" si="5"/>
        <v>F</v>
      </c>
      <c r="AW6" s="13" t="str">
        <f t="shared" ca="1" si="5"/>
        <v>S</v>
      </c>
      <c r="AX6" s="13" t="str">
        <f t="shared" ca="1" si="5"/>
        <v>S</v>
      </c>
      <c r="AY6" s="13" t="str">
        <f t="shared" ca="1" si="5"/>
        <v>M</v>
      </c>
      <c r="AZ6" s="13" t="str">
        <f t="shared" ca="1" si="5"/>
        <v>T</v>
      </c>
      <c r="BA6" s="13" t="str">
        <f t="shared" ca="1" si="5"/>
        <v>W</v>
      </c>
      <c r="BB6" s="13" t="str">
        <f t="shared" ca="1" si="5"/>
        <v>T</v>
      </c>
      <c r="BC6" s="13" t="str">
        <f t="shared" ca="1" si="5"/>
        <v>F</v>
      </c>
      <c r="BD6" s="13" t="str">
        <f t="shared" ca="1" si="5"/>
        <v>S</v>
      </c>
      <c r="BE6" s="13" t="str">
        <f t="shared" ca="1" si="5"/>
        <v>S</v>
      </c>
      <c r="BF6" s="13" t="str">
        <f t="shared" ca="1" si="5"/>
        <v>M</v>
      </c>
      <c r="BG6" s="13" t="str">
        <f t="shared" ca="1" si="5"/>
        <v>T</v>
      </c>
      <c r="BH6" s="13" t="str">
        <f t="shared" ca="1" si="5"/>
        <v>W</v>
      </c>
      <c r="BI6" s="13" t="str">
        <f t="shared" ca="1" si="5"/>
        <v>T</v>
      </c>
      <c r="BJ6" s="13" t="str">
        <f t="shared" ca="1" si="5"/>
        <v>F</v>
      </c>
      <c r="BK6" s="13" t="str">
        <f t="shared" ca="1" si="5"/>
        <v>S</v>
      </c>
      <c r="BL6" s="13" t="str">
        <f t="shared" ca="1" si="5"/>
        <v>S</v>
      </c>
    </row>
    <row r="7" spans="1:64" ht="30" hidden="1" customHeight="1" thickBot="1" x14ac:dyDescent="0.35">
      <c r="A7" s="48" t="s">
        <v>12</v>
      </c>
      <c r="C7" s="5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5">
      <c r="A8" s="49" t="s">
        <v>18</v>
      </c>
      <c r="B8" s="18" t="s">
        <v>31</v>
      </c>
      <c r="C8" s="59"/>
      <c r="D8" s="19"/>
      <c r="E8" s="20"/>
      <c r="F8" s="21"/>
      <c r="G8" s="17"/>
      <c r="H8" s="17" t="str">
        <f t="shared" ref="H8:H27"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5">
      <c r="A9" s="49" t="s">
        <v>19</v>
      </c>
      <c r="B9" s="68" t="s">
        <v>32</v>
      </c>
      <c r="C9" s="60" t="s">
        <v>35</v>
      </c>
      <c r="D9" s="22">
        <v>0</v>
      </c>
      <c r="E9" s="54">
        <f ca="1">Project_Start</f>
        <v>44351</v>
      </c>
      <c r="F9" s="54">
        <f ca="1">E9+6</f>
        <v>44357</v>
      </c>
      <c r="G9" s="17"/>
      <c r="H9" s="17">
        <f t="shared" ca="1" si="6"/>
        <v>7</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5">
      <c r="A10" s="49" t="s">
        <v>20</v>
      </c>
      <c r="B10" s="68" t="s">
        <v>33</v>
      </c>
      <c r="C10" s="60"/>
      <c r="D10" s="22">
        <v>0</v>
      </c>
      <c r="E10" s="54">
        <v>44354</v>
      </c>
      <c r="F10" s="54">
        <f>E10+2</f>
        <v>44356</v>
      </c>
      <c r="G10" s="17"/>
      <c r="H10" s="17">
        <f t="shared" si="6"/>
        <v>3</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5">
      <c r="A11" s="48"/>
      <c r="B11" s="68" t="s">
        <v>34</v>
      </c>
      <c r="C11" s="60"/>
      <c r="D11" s="22">
        <v>0</v>
      </c>
      <c r="E11" s="54">
        <v>44355</v>
      </c>
      <c r="F11" s="54">
        <f>E11+3</f>
        <v>44358</v>
      </c>
      <c r="G11" s="17"/>
      <c r="H11" s="17">
        <f t="shared" si="6"/>
        <v>4</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5">
      <c r="A12" s="48"/>
      <c r="B12" s="68" t="s">
        <v>39</v>
      </c>
      <c r="C12" s="60"/>
      <c r="D12" s="22">
        <v>0</v>
      </c>
      <c r="E12" s="54">
        <v>44357</v>
      </c>
      <c r="F12" s="54">
        <f>E12+5</f>
        <v>44362</v>
      </c>
      <c r="G12" s="17"/>
      <c r="H12" s="17">
        <f t="shared" si="6"/>
        <v>6</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5">
      <c r="A13" s="48"/>
      <c r="B13" s="68" t="s">
        <v>38</v>
      </c>
      <c r="C13" s="60"/>
      <c r="D13" s="22">
        <v>0</v>
      </c>
      <c r="E13" s="54">
        <v>44363</v>
      </c>
      <c r="F13" s="54">
        <f>E13+2</f>
        <v>44365</v>
      </c>
      <c r="G13" s="17"/>
      <c r="H13" s="17">
        <f t="shared" si="6"/>
        <v>3</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5">
      <c r="A14" s="49" t="s">
        <v>21</v>
      </c>
      <c r="B14" s="23" t="s">
        <v>30</v>
      </c>
      <c r="C14" s="61"/>
      <c r="D14" s="24"/>
      <c r="E14" s="25"/>
      <c r="F14" s="26"/>
      <c r="G14" s="17"/>
      <c r="H14" s="17" t="str">
        <f t="shared"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5">
      <c r="A15" s="49"/>
      <c r="B15" s="69" t="s">
        <v>40</v>
      </c>
      <c r="C15" s="62"/>
      <c r="D15" s="27">
        <v>0</v>
      </c>
      <c r="E15" s="55">
        <f>E13+1</f>
        <v>44364</v>
      </c>
      <c r="F15" s="55">
        <f>E15+4</f>
        <v>44368</v>
      </c>
      <c r="G15" s="17"/>
      <c r="H15" s="17">
        <f t="shared" si="6"/>
        <v>5</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5">
      <c r="A16" s="48"/>
      <c r="B16" s="69" t="s">
        <v>45</v>
      </c>
      <c r="C16" s="62"/>
      <c r="D16" s="27">
        <v>0</v>
      </c>
      <c r="E16" s="55">
        <f>E15+2</f>
        <v>44366</v>
      </c>
      <c r="F16" s="55">
        <f>E16+5</f>
        <v>44371</v>
      </c>
      <c r="G16" s="17"/>
      <c r="H16" s="17">
        <f t="shared" si="6"/>
        <v>6</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5">
      <c r="A17" s="48"/>
      <c r="B17" s="69" t="s">
        <v>44</v>
      </c>
      <c r="C17" s="62"/>
      <c r="D17" s="27">
        <v>0</v>
      </c>
      <c r="E17" s="55">
        <f>F16</f>
        <v>44371</v>
      </c>
      <c r="F17" s="55">
        <f>E17+3</f>
        <v>44374</v>
      </c>
      <c r="G17" s="17"/>
      <c r="H17" s="17">
        <f t="shared" si="6"/>
        <v>4</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5">
      <c r="A18" s="48"/>
      <c r="B18" s="28" t="s">
        <v>29</v>
      </c>
      <c r="C18" s="63"/>
      <c r="D18" s="29"/>
      <c r="E18" s="30"/>
      <c r="F18" s="31"/>
      <c r="G18" s="17"/>
      <c r="H18" s="17" t="str">
        <f t="shared" si="6"/>
        <v/>
      </c>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5">
      <c r="A19" s="48"/>
      <c r="B19" s="70" t="s">
        <v>42</v>
      </c>
      <c r="C19" s="64"/>
      <c r="D19" s="32">
        <v>0</v>
      </c>
      <c r="E19" s="56">
        <v>44370</v>
      </c>
      <c r="F19" s="56">
        <v>44372</v>
      </c>
      <c r="G19" s="17"/>
      <c r="H19" s="17">
        <f t="shared" si="6"/>
        <v>3</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5">
      <c r="A20" s="48" t="s">
        <v>9</v>
      </c>
      <c r="B20" s="70" t="s">
        <v>41</v>
      </c>
      <c r="C20" s="64"/>
      <c r="D20" s="32">
        <v>0</v>
      </c>
      <c r="E20" s="56">
        <v>44370</v>
      </c>
      <c r="F20" s="56">
        <v>44372</v>
      </c>
      <c r="G20" s="17"/>
      <c r="H20" s="17">
        <f t="shared" si="6"/>
        <v>3</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5">
      <c r="A21" s="48"/>
      <c r="B21" s="70" t="s">
        <v>43</v>
      </c>
      <c r="C21" s="64"/>
      <c r="D21" s="32">
        <v>0</v>
      </c>
      <c r="E21" s="56">
        <v>44371</v>
      </c>
      <c r="F21" s="56">
        <v>44372</v>
      </c>
      <c r="G21" s="17"/>
      <c r="H21" s="17">
        <f t="shared" si="6"/>
        <v>2</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5">
      <c r="A22" s="48"/>
      <c r="B22" s="33" t="s">
        <v>27</v>
      </c>
      <c r="C22" s="65"/>
      <c r="D22" s="34"/>
      <c r="E22" s="35"/>
      <c r="F22" s="36"/>
      <c r="G22" s="17"/>
      <c r="H22" s="17" t="str">
        <f t="shared" si="6"/>
        <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5">
      <c r="A23" s="48"/>
      <c r="B23" s="71" t="s">
        <v>25</v>
      </c>
      <c r="C23" s="66"/>
      <c r="D23" s="37">
        <v>0</v>
      </c>
      <c r="E23" s="57">
        <v>44362</v>
      </c>
      <c r="F23" s="57">
        <v>44368</v>
      </c>
      <c r="G23" s="17"/>
      <c r="H23" s="17">
        <f t="shared" si="6"/>
        <v>7</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5">
      <c r="A24" s="48"/>
      <c r="B24" s="71" t="s">
        <v>26</v>
      </c>
      <c r="C24" s="66"/>
      <c r="D24" s="37">
        <v>0</v>
      </c>
      <c r="E24" s="57">
        <v>44364</v>
      </c>
      <c r="F24" s="57">
        <v>44368</v>
      </c>
      <c r="G24" s="17"/>
      <c r="H24" s="17">
        <f t="shared" si="6"/>
        <v>5</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5">
      <c r="A25" s="48"/>
      <c r="B25" s="71" t="s">
        <v>28</v>
      </c>
      <c r="C25" s="66"/>
      <c r="D25" s="37">
        <v>0</v>
      </c>
      <c r="E25" s="57">
        <v>44364</v>
      </c>
      <c r="F25" s="57">
        <v>44370</v>
      </c>
      <c r="G25" s="17"/>
      <c r="H25" s="17">
        <f t="shared" si="6"/>
        <v>7</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5">
      <c r="A26" s="48" t="s">
        <v>9</v>
      </c>
      <c r="B26" s="72"/>
      <c r="C26" s="67"/>
      <c r="D26" s="16"/>
      <c r="E26" s="58"/>
      <c r="F26" s="58"/>
      <c r="G26" s="17"/>
      <c r="H26" s="17"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5">
      <c r="A27" s="48"/>
      <c r="B27" s="38"/>
      <c r="C27" s="39"/>
      <c r="D27" s="40"/>
      <c r="E27" s="41"/>
      <c r="F27" s="42"/>
      <c r="G27" s="43"/>
      <c r="H27" s="43" t="str">
        <f t="shared" si="6"/>
        <v/>
      </c>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c r="BE27" s="46"/>
      <c r="BF27" s="46"/>
      <c r="BG27" s="46"/>
      <c r="BH27" s="46"/>
      <c r="BI27" s="46"/>
      <c r="BJ27" s="46"/>
      <c r="BK27" s="46"/>
      <c r="BL27" s="46"/>
    </row>
    <row r="28" spans="1:64" s="3" customFormat="1" ht="30" customHeight="1" x14ac:dyDescent="0.3">
      <c r="A28" s="48"/>
      <c r="B28"/>
      <c r="C28"/>
      <c r="D28"/>
      <c r="E28" s="5"/>
      <c r="F28"/>
      <c r="G28" s="6"/>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row>
    <row r="29" spans="1:64" s="3" customFormat="1" ht="30" customHeight="1" x14ac:dyDescent="0.3">
      <c r="A29" s="48"/>
      <c r="B29"/>
      <c r="C29" s="14"/>
      <c r="D29"/>
      <c r="E29" s="5"/>
      <c r="F29" s="50"/>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row>
    <row r="30" spans="1:64" s="3" customFormat="1" ht="30" customHeight="1" x14ac:dyDescent="0.3">
      <c r="A30" s="48"/>
      <c r="B30"/>
      <c r="C30" s="15"/>
      <c r="D30"/>
      <c r="E30" s="5"/>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row>
    <row r="31" spans="1:64" s="3" customFormat="1" ht="30" customHeight="1" x14ac:dyDescent="0.3">
      <c r="A31" s="48"/>
      <c r="B31"/>
      <c r="C31"/>
      <c r="D31"/>
      <c r="E31" s="5"/>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row>
    <row r="32" spans="1:64" s="3" customFormat="1" ht="30" customHeight="1" x14ac:dyDescent="0.3">
      <c r="A32" s="48" t="s">
        <v>11</v>
      </c>
      <c r="B32"/>
      <c r="C32"/>
      <c r="D32"/>
      <c r="E32" s="5"/>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row>
    <row r="33" spans="1:64" s="3" customFormat="1" ht="30" customHeight="1" x14ac:dyDescent="0.3">
      <c r="A33" s="49" t="s">
        <v>10</v>
      </c>
      <c r="B33"/>
      <c r="C33"/>
      <c r="D33"/>
      <c r="E33" s="5"/>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row>
  </sheetData>
  <mergeCells count="11">
    <mergeCell ref="AY4:BE4"/>
    <mergeCell ref="BF4:BL4"/>
    <mergeCell ref="E3:F3"/>
    <mergeCell ref="I4:O4"/>
    <mergeCell ref="P4:V4"/>
    <mergeCell ref="W4:AC4"/>
    <mergeCell ref="AD4:AJ4"/>
    <mergeCell ref="C3:D3"/>
    <mergeCell ref="C4:D4"/>
    <mergeCell ref="AK4:AQ4"/>
    <mergeCell ref="AR4:AX4"/>
  </mergeCells>
  <conditionalFormatting sqref="D7:D27">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7">
    <cfRule type="expression" dxfId="2" priority="33">
      <formula>AND(TODAY()&gt;=I$5,TODAY()&lt;J$5)</formula>
    </cfRule>
  </conditionalFormatting>
  <conditionalFormatting sqref="I7:BL27">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ProjectSchedule</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2021-06-06T14:44:49Z</dcterms:modified>
</cp:coreProperties>
</file>