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obomation_TUF15\personal_tjdtn\PIO_check\"/>
    </mc:Choice>
  </mc:AlternateContent>
  <xr:revisionPtr revIDLastSave="0" documentId="13_ncr:1_{01319424-2586-4646-80F5-7056791F62EB}" xr6:coauthVersionLast="47" xr6:coauthVersionMax="47" xr10:uidLastSave="{00000000-0000-0000-0000-000000000000}"/>
  <bookViews>
    <workbookView xWindow="3840" yWindow="1965" windowWidth="23235" windowHeight="12825" xr2:uid="{385024C5-CB96-4C20-A0A9-1BB6D9BF6AC5}"/>
  </bookViews>
  <sheets>
    <sheet name="Sheet1" sheetId="1" r:id="rId1"/>
    <sheet name="Sheet2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80" i="2" l="1"/>
  <c r="D168" i="2"/>
  <c r="D156" i="2"/>
  <c r="D144" i="2"/>
  <c r="D132" i="2"/>
  <c r="D120" i="2"/>
  <c r="D108" i="2"/>
  <c r="D96" i="2"/>
  <c r="D84" i="2"/>
  <c r="D72" i="2"/>
  <c r="D60" i="2"/>
  <c r="D48" i="2"/>
  <c r="D36" i="2"/>
  <c r="D24" i="2"/>
  <c r="D13" i="2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O15" i="1"/>
  <c r="O16" i="1"/>
  <c r="O17" i="1"/>
  <c r="O18" i="1"/>
  <c r="O14" i="1"/>
  <c r="K16" i="1"/>
  <c r="K17" i="1" s="1"/>
  <c r="K18" i="1" s="1"/>
  <c r="K15" i="1"/>
  <c r="N16" i="1"/>
  <c r="N17" i="1" s="1"/>
  <c r="N18" i="1" s="1"/>
  <c r="N15" i="1"/>
  <c r="L16" i="1"/>
  <c r="L17" i="1"/>
  <c r="L18" i="1"/>
  <c r="L15" i="1"/>
  <c r="M24" i="1"/>
  <c r="K23" i="1"/>
  <c r="B23" i="1"/>
  <c r="B22" i="1"/>
  <c r="D8" i="1"/>
  <c r="C8" i="1"/>
  <c r="L7" i="1"/>
  <c r="M7" i="1" s="1"/>
  <c r="F7" i="1"/>
  <c r="E7" i="1"/>
  <c r="L6" i="1"/>
  <c r="N6" i="1" s="1"/>
  <c r="F6" i="1"/>
  <c r="E6" i="1"/>
  <c r="L5" i="1"/>
  <c r="L8" i="1" s="1"/>
  <c r="F5" i="1"/>
  <c r="E5" i="1"/>
  <c r="L4" i="1"/>
  <c r="K4" i="1"/>
  <c r="K8" i="1" s="1"/>
  <c r="C2" i="2"/>
  <c r="C3" i="2"/>
  <c r="C4" i="2" s="1"/>
  <c r="C5" i="2" s="1"/>
  <c r="C6" i="2" s="1"/>
  <c r="C7" i="2" s="1"/>
  <c r="C8" i="2" s="1"/>
  <c r="C9" i="2" s="1"/>
  <c r="C10" i="2" s="1"/>
  <c r="C11" i="2" s="1"/>
  <c r="C12" i="2" s="1"/>
  <c r="A2" i="2"/>
  <c r="A3" i="2" s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" i="2"/>
  <c r="C25" i="2" l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F24" i="2"/>
  <c r="F13" i="2"/>
  <c r="F8" i="1"/>
  <c r="M6" i="1"/>
  <c r="M8" i="1"/>
  <c r="N8" i="1"/>
  <c r="N7" i="1"/>
  <c r="M5" i="1"/>
  <c r="N5" i="1"/>
  <c r="E8" i="1"/>
  <c r="F36" i="2" l="1"/>
  <c r="C49" i="2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F48" i="2"/>
  <c r="C61" i="2" l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F60" i="2"/>
  <c r="C73" i="2" l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F72" i="2"/>
  <c r="C85" i="2" l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F84" i="2"/>
  <c r="C97" i="2" l="1"/>
  <c r="C98" i="2" s="1"/>
  <c r="C99" i="2" s="1"/>
  <c r="C100" i="2" s="1"/>
  <c r="C101" i="2" s="1"/>
  <c r="C102" i="2" s="1"/>
  <c r="C103" i="2" s="1"/>
  <c r="C104" i="2" s="1"/>
  <c r="C105" i="2" s="1"/>
  <c r="C106" i="2" s="1"/>
  <c r="C107" i="2" s="1"/>
  <c r="C108" i="2" s="1"/>
  <c r="F96" i="2"/>
  <c r="C109" i="2" l="1"/>
  <c r="C110" i="2" s="1"/>
  <c r="C111" i="2" s="1"/>
  <c r="C112" i="2" s="1"/>
  <c r="C113" i="2" s="1"/>
  <c r="C114" i="2" s="1"/>
  <c r="C115" i="2" s="1"/>
  <c r="C116" i="2" s="1"/>
  <c r="C117" i="2" s="1"/>
  <c r="C118" i="2" s="1"/>
  <c r="C119" i="2" s="1"/>
  <c r="C120" i="2" s="1"/>
  <c r="F108" i="2"/>
  <c r="C121" i="2" l="1"/>
  <c r="C122" i="2" s="1"/>
  <c r="C123" i="2" s="1"/>
  <c r="C124" i="2" s="1"/>
  <c r="C125" i="2" s="1"/>
  <c r="C126" i="2" s="1"/>
  <c r="C127" i="2" s="1"/>
  <c r="C128" i="2" s="1"/>
  <c r="C129" i="2" s="1"/>
  <c r="C130" i="2" s="1"/>
  <c r="C131" i="2" s="1"/>
  <c r="C132" i="2" s="1"/>
  <c r="F120" i="2"/>
  <c r="C133" i="2" l="1"/>
  <c r="C134" i="2" s="1"/>
  <c r="C135" i="2" s="1"/>
  <c r="C136" i="2" s="1"/>
  <c r="C137" i="2" s="1"/>
  <c r="C138" i="2" s="1"/>
  <c r="C139" i="2" s="1"/>
  <c r="C140" i="2" s="1"/>
  <c r="C141" i="2" s="1"/>
  <c r="C142" i="2" s="1"/>
  <c r="C143" i="2" s="1"/>
  <c r="C144" i="2" s="1"/>
  <c r="F132" i="2"/>
  <c r="C145" i="2" l="1"/>
  <c r="C146" i="2" s="1"/>
  <c r="C147" i="2" s="1"/>
  <c r="C148" i="2" s="1"/>
  <c r="C149" i="2" s="1"/>
  <c r="C150" i="2" s="1"/>
  <c r="C151" i="2" s="1"/>
  <c r="C152" i="2" s="1"/>
  <c r="C153" i="2" s="1"/>
  <c r="C154" i="2" s="1"/>
  <c r="C155" i="2" s="1"/>
  <c r="C156" i="2" s="1"/>
  <c r="F144" i="2"/>
  <c r="C157" i="2" l="1"/>
  <c r="C158" i="2" s="1"/>
  <c r="C159" i="2" s="1"/>
  <c r="C160" i="2" s="1"/>
  <c r="C161" i="2" s="1"/>
  <c r="C162" i="2" s="1"/>
  <c r="C163" i="2" s="1"/>
  <c r="C164" i="2" s="1"/>
  <c r="C165" i="2" s="1"/>
  <c r="C166" i="2" s="1"/>
  <c r="C167" i="2" s="1"/>
  <c r="C168" i="2" s="1"/>
  <c r="F156" i="2"/>
  <c r="C169" i="2" l="1"/>
  <c r="C170" i="2" s="1"/>
  <c r="C171" i="2" s="1"/>
  <c r="C172" i="2" s="1"/>
  <c r="C173" i="2" s="1"/>
  <c r="C174" i="2" s="1"/>
  <c r="C175" i="2" s="1"/>
  <c r="C176" i="2" s="1"/>
  <c r="C177" i="2" s="1"/>
  <c r="C178" i="2" s="1"/>
  <c r="C179" i="2" s="1"/>
  <c r="C180" i="2" s="1"/>
  <c r="F180" i="2" s="1"/>
  <c r="F168" i="2"/>
</calcChain>
</file>

<file path=xl/sharedStrings.xml><?xml version="1.0" encoding="utf-8"?>
<sst xmlns="http://schemas.openxmlformats.org/spreadsheetml/2006/main" count="50" uniqueCount="36">
  <si>
    <t>CMA</t>
    <phoneticPr fontId="1" type="noConversion"/>
  </si>
  <si>
    <t>AMD</t>
    <phoneticPr fontId="1" type="noConversion"/>
  </si>
  <si>
    <t>평매입가</t>
    <phoneticPr fontId="1" type="noConversion"/>
  </si>
  <si>
    <t>수량</t>
    <phoneticPr fontId="1" type="noConversion"/>
  </si>
  <si>
    <t>현재가</t>
    <phoneticPr fontId="1" type="noConversion"/>
  </si>
  <si>
    <t>NVDA</t>
    <phoneticPr fontId="1" type="noConversion"/>
  </si>
  <si>
    <t>MSFT</t>
    <phoneticPr fontId="1" type="noConversion"/>
  </si>
  <si>
    <t>평가손익</t>
    <phoneticPr fontId="1" type="noConversion"/>
  </si>
  <si>
    <t>$</t>
    <phoneticPr fontId="1" type="noConversion"/>
  </si>
  <si>
    <t>총</t>
    <phoneticPr fontId="1" type="noConversion"/>
  </si>
  <si>
    <t>환율</t>
    <phoneticPr fontId="1" type="noConversion"/>
  </si>
  <si>
    <t>손익률</t>
    <phoneticPr fontId="1" type="noConversion"/>
  </si>
  <si>
    <t>\</t>
    <phoneticPr fontId="1" type="noConversion"/>
  </si>
  <si>
    <t>달러</t>
    <phoneticPr fontId="1" type="noConversion"/>
  </si>
  <si>
    <t>ISA</t>
    <phoneticPr fontId="1" type="noConversion"/>
  </si>
  <si>
    <t>kakaoB</t>
    <phoneticPr fontId="1" type="noConversion"/>
  </si>
  <si>
    <t>KB</t>
    <phoneticPr fontId="1" type="noConversion"/>
  </si>
  <si>
    <t>kakaoP</t>
    <phoneticPr fontId="1" type="noConversion"/>
  </si>
  <si>
    <t>total</t>
    <phoneticPr fontId="1" type="noConversion"/>
  </si>
  <si>
    <t>월급</t>
    <phoneticPr fontId="1" type="noConversion"/>
  </si>
  <si>
    <t>종목명</t>
    <phoneticPr fontId="1" type="noConversion"/>
  </si>
  <si>
    <t>손익</t>
    <phoneticPr fontId="1" type="noConversion"/>
  </si>
  <si>
    <t>수익률</t>
    <phoneticPr fontId="1" type="noConversion"/>
  </si>
  <si>
    <t>AAPL</t>
    <phoneticPr fontId="1" type="noConversion"/>
  </si>
  <si>
    <t>월 100씩</t>
    <phoneticPr fontId="1" type="noConversion"/>
  </si>
  <si>
    <t>목표</t>
    <phoneticPr fontId="1" type="noConversion"/>
  </si>
  <si>
    <t>저축</t>
    <phoneticPr fontId="1" type="noConversion"/>
  </si>
  <si>
    <t>월수익률</t>
    <phoneticPr fontId="1" type="noConversion"/>
  </si>
  <si>
    <t>금리</t>
    <phoneticPr fontId="1" type="noConversion"/>
  </si>
  <si>
    <t>생활비</t>
    <phoneticPr fontId="1" type="noConversion"/>
  </si>
  <si>
    <t>구독료</t>
    <phoneticPr fontId="1" type="noConversion"/>
  </si>
  <si>
    <t>저축가능</t>
    <phoneticPr fontId="1" type="noConversion"/>
  </si>
  <si>
    <t>천만원 무조건 찍자</t>
    <phoneticPr fontId="1" type="noConversion"/>
  </si>
  <si>
    <t>어디에 투자할까?</t>
    <phoneticPr fontId="1" type="noConversion"/>
  </si>
  <si>
    <t>GOOGL</t>
    <phoneticPr fontId="1" type="noConversion"/>
  </si>
  <si>
    <t>월 5%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</si>
</sst>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"/>
    <numFmt numFmtId="177" formatCode="#,##0.00_ 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0" fillId="3" borderId="0" xfId="0" applyFill="1">
      <alignment vertical="center"/>
    </xf>
    <xf numFmtId="177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0" borderId="3" xfId="0" applyBorder="1">
      <alignment vertical="center"/>
    </xf>
    <xf numFmtId="0" fontId="0" fillId="0" borderId="2" xfId="0" applyBorder="1">
      <alignment vertical="center"/>
    </xf>
    <xf numFmtId="176" fontId="0" fillId="0" borderId="0" xfId="0" applyNumberFormat="1">
      <alignment vertical="center"/>
    </xf>
    <xf numFmtId="10" fontId="0" fillId="0" borderId="0" xfId="0" applyNumberFormat="1">
      <alignment vertical="center"/>
    </xf>
    <xf numFmtId="0" fontId="0" fillId="0" borderId="4" xfId="0" applyBorder="1">
      <alignment vertical="center"/>
    </xf>
    <xf numFmtId="177" fontId="0" fillId="2" borderId="0" xfId="0" applyNumberFormat="1" applyFill="1">
      <alignment vertical="center"/>
    </xf>
    <xf numFmtId="0" fontId="0" fillId="2" borderId="0" xfId="0" applyFill="1">
      <alignment vertical="center"/>
    </xf>
    <xf numFmtId="14" fontId="0" fillId="0" borderId="2" xfId="0" applyNumberFormat="1" applyBorder="1">
      <alignment vertical="center"/>
    </xf>
    <xf numFmtId="14" fontId="0" fillId="0" borderId="3" xfId="0" applyNumberFormat="1" applyBorder="1">
      <alignment vertical="center"/>
    </xf>
    <xf numFmtId="38" fontId="0" fillId="0" borderId="0" xfId="0" applyNumberFormat="1">
      <alignment vertical="center"/>
    </xf>
    <xf numFmtId="14" fontId="0" fillId="0" borderId="0" xfId="0" applyNumberFormat="1">
      <alignment vertical="center"/>
    </xf>
    <xf numFmtId="177" fontId="0" fillId="4" borderId="0" xfId="0" applyNumberFormat="1" applyFill="1">
      <alignment vertical="center"/>
    </xf>
    <xf numFmtId="3" fontId="0" fillId="0" borderId="0" xfId="0" applyNumberFormat="1">
      <alignment vertical="center"/>
    </xf>
    <xf numFmtId="0" fontId="0" fillId="5" borderId="1" xfId="0" applyFill="1" applyBorder="1">
      <alignment vertical="center"/>
    </xf>
    <xf numFmtId="0" fontId="0" fillId="4" borderId="1" xfId="0" applyFill="1" applyBorder="1">
      <alignment vertical="center"/>
    </xf>
    <xf numFmtId="0" fontId="0" fillId="6" borderId="1" xfId="0" applyFill="1" applyBorder="1">
      <alignment vertical="center"/>
    </xf>
    <xf numFmtId="0" fontId="0" fillId="7" borderId="1" xfId="0" applyFill="1" applyBorder="1">
      <alignment vertical="center"/>
    </xf>
  </cellXfs>
  <cellStyles count="1">
    <cellStyle name="표준" xfId="0" builtinId="0"/>
  </cellStyles>
  <dxfs count="4">
    <dxf>
      <fill>
        <patternFill>
          <bgColor rgb="FFFFC7CE"/>
        </patternFill>
      </fill>
    </dxf>
    <dxf>
      <fill>
        <patternFill>
          <bgColor theme="4" tint="0.59996337778862885"/>
        </patternFill>
      </fill>
    </dxf>
    <dxf>
      <fill>
        <patternFill>
          <bgColor rgb="FFFFC7CE"/>
        </patternFill>
      </fill>
    </dxf>
    <dxf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현재가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5E1-4496-82CB-55DBF62EF37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5E1-4496-82CB-55DBF62EF37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5E1-4496-82CB-55DBF62EF37B}"/>
              </c:ext>
            </c:extLst>
          </c:dPt>
          <c:val>
            <c:numRef>
              <c:f>Sheet1!$D$5:$D$7</c:f>
              <c:numCache>
                <c:formatCode>#,##0.00_ </c:formatCode>
                <c:ptCount val="3"/>
                <c:pt idx="0">
                  <c:v>177</c:v>
                </c:pt>
                <c:pt idx="1">
                  <c:v>427.59</c:v>
                </c:pt>
                <c:pt idx="2">
                  <c:v>944.6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5E1-4496-82CB-55DBF62EF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평매입가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7E1-43ED-8D19-223AFB22404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7E1-43ED-8D19-223AFB22404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7E1-43ED-8D19-223AFB224042}"/>
              </c:ext>
            </c:extLst>
          </c:dPt>
          <c:val>
            <c:numRef>
              <c:f>Sheet1!$C$5:$C$7</c:f>
              <c:numCache>
                <c:formatCode>#,##0.00_ </c:formatCode>
                <c:ptCount val="3"/>
                <c:pt idx="0">
                  <c:v>178.03</c:v>
                </c:pt>
                <c:pt idx="1">
                  <c:v>406.5</c:v>
                </c:pt>
                <c:pt idx="2">
                  <c:v>682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7E1-43ED-8D19-223AFB2240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현재가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B16-1042-A62F-B0CE8A02958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B16-1042-A62F-B0CE8A02958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B16-1042-A62F-B0CE8A029580}"/>
              </c:ext>
            </c:extLst>
          </c:dPt>
          <c:val>
            <c:numRef>
              <c:f>[1]Sheet1!$D$5:$D$7</c:f>
              <c:numCache>
                <c:formatCode>General</c:formatCode>
                <c:ptCount val="3"/>
                <c:pt idx="0">
                  <c:v>177</c:v>
                </c:pt>
                <c:pt idx="1">
                  <c:v>427.59</c:v>
                </c:pt>
                <c:pt idx="2">
                  <c:v>944.6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B16-1042-A62F-B0CE8A0295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평매입가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F99-D34D-8C44-BAA4A174FE2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F99-D34D-8C44-BAA4A174FE2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F99-D34D-8C44-BAA4A174FE28}"/>
              </c:ext>
            </c:extLst>
          </c:dPt>
          <c:val>
            <c:numRef>
              <c:f>[1]Sheet1!$C$5:$C$7</c:f>
              <c:numCache>
                <c:formatCode>General</c:formatCode>
                <c:ptCount val="3"/>
                <c:pt idx="0">
                  <c:v>178.03</c:v>
                </c:pt>
                <c:pt idx="1">
                  <c:v>406.5</c:v>
                </c:pt>
                <c:pt idx="2">
                  <c:v>682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F99-D34D-8C44-BAA4A174FE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차이 배율</a:t>
            </a:r>
            <a:endParaRPr lang="en-US" alt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(Sheet2!$F$13,Sheet2!$F$24,Sheet2!$F$36,Sheet2!$F$48,Sheet2!$F$60,Sheet2!$F$72,Sheet2!$F$84,Sheet2!$F$96,Sheet2!$F$108,Sheet2!$F$120,Sheet2!$F$132,Sheet2!$F$144,Sheet2!$F$156,Sheet2!$F$168,Sheet2!$F$180)</c:f>
              <c:numCache>
                <c:formatCode>#,##0.00_ </c:formatCode>
                <c:ptCount val="15"/>
                <c:pt idx="0">
                  <c:v>1.3756104921952319</c:v>
                </c:pt>
                <c:pt idx="1">
                  <c:v>1.8400561271542561</c:v>
                </c:pt>
                <c:pt idx="2">
                  <c:v>2.5986699809885443</c:v>
                </c:pt>
                <c:pt idx="3">
                  <c:v>3.7590646106110057</c:v>
                </c:pt>
                <c:pt idx="4">
                  <c:v>5.5576584916267864</c:v>
                </c:pt>
                <c:pt idx="5">
                  <c:v>8.3771111364146407</c:v>
                </c:pt>
                <c:pt idx="6">
                  <c:v>12.840642082653607</c:v>
                </c:pt>
                <c:pt idx="7">
                  <c:v>19.968286484559417</c:v>
                </c:pt>
                <c:pt idx="8">
                  <c:v>31.436828454443035</c:v>
                </c:pt>
                <c:pt idx="9">
                  <c:v>50.013424342429545</c:v>
                </c:pt>
                <c:pt idx="10">
                  <c:v>80.280762961111151</c:v>
                </c:pt>
                <c:pt idx="11">
                  <c:v>129.85249689352446</c:v>
                </c:pt>
                <c:pt idx="12">
                  <c:v>211.41461639459661</c:v>
                </c:pt>
                <c:pt idx="13">
                  <c:v>346.1605554655942</c:v>
                </c:pt>
                <c:pt idx="14">
                  <c:v>569.58174496765093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E5-48E2-B6CD-0E18D7AFD7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4630367"/>
        <c:axId val="1404630847"/>
      </c:lineChart>
      <c:catAx>
        <c:axId val="14046303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04630847"/>
        <c:crosses val="autoZero"/>
        <c:auto val="1"/>
        <c:lblAlgn val="ctr"/>
        <c:lblOffset val="100"/>
        <c:noMultiLvlLbl val="0"/>
      </c:catAx>
      <c:valAx>
        <c:axId val="1404630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04630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228600</xdr:colOff>
      <xdr:row>10</xdr:row>
      <xdr:rowOff>38100</xdr:rowOff>
    </xdr:from>
    <xdr:to>
      <xdr:col>5</xdr:col>
      <xdr:colOff>228600</xdr:colOff>
      <xdr:row>18</xdr:row>
      <xdr:rowOff>38100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5DFFE980-3D20-41B6-909F-1A07A22D69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228600</xdr:colOff>
      <xdr:row>10</xdr:row>
      <xdr:rowOff>38100</xdr:rowOff>
    </xdr:from>
    <xdr:to>
      <xdr:col>3</xdr:col>
      <xdr:colOff>228600</xdr:colOff>
      <xdr:row>18</xdr:row>
      <xdr:rowOff>38100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82987385-D407-41FD-97A8-05112D38B6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228600</xdr:colOff>
      <xdr:row>10</xdr:row>
      <xdr:rowOff>38100</xdr:rowOff>
    </xdr:from>
    <xdr:to>
      <xdr:col>5</xdr:col>
      <xdr:colOff>228600</xdr:colOff>
      <xdr:row>18</xdr:row>
      <xdr:rowOff>38100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C7B10881-DFF8-B940-BEEA-774FA00AD6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228600</xdr:colOff>
      <xdr:row>10</xdr:row>
      <xdr:rowOff>38100</xdr:rowOff>
    </xdr:from>
    <xdr:to>
      <xdr:col>3</xdr:col>
      <xdr:colOff>228600</xdr:colOff>
      <xdr:row>18</xdr:row>
      <xdr:rowOff>38100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C3979761-F9CA-D943-AE56-A8CCB3E35A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538162</xdr:colOff>
      <xdr:row>4</xdr:row>
      <xdr:rowOff>85725</xdr:rowOff>
    </xdr:from>
    <xdr:to>
      <xdr:col>14</xdr:col>
      <xdr:colOff>309562</xdr:colOff>
      <xdr:row>17</xdr:row>
      <xdr:rowOff>104775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A7207435-544A-80F8-72D3-1C9439CAD6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o365kw-my.sharepoint.com/personal/nick769_office_kw_ac_kr/Documents/&#4359;&#4457;&#4520;&#4361;&#4449;&#4359;&#4457;&#4523;%20PIO_SCRATCH.xlsx" TargetMode="External"/><Relationship Id="rId1" Type="http://schemas.openxmlformats.org/officeDocument/2006/relationships/externalLinkPath" Target="https://o365kw-my.sharepoint.com/personal/nick769_office_kw_ac_kr/Documents/&#4359;&#4457;&#4520;&#4361;&#4449;&#4359;&#4457;&#4523;%20PIO_SCRATCH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</sheetNames>
    <sheetDataSet>
      <sheetData sheetId="0">
        <row r="5">
          <cell r="C5">
            <v>178.03</v>
          </cell>
          <cell r="D5">
            <v>177</v>
          </cell>
        </row>
        <row r="6">
          <cell r="C6">
            <v>406.5</v>
          </cell>
          <cell r="D6">
            <v>427.59</v>
          </cell>
        </row>
        <row r="7">
          <cell r="C7">
            <v>682</v>
          </cell>
          <cell r="D7">
            <v>944.6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9DA4A-515C-43D0-9EBA-F5949D4DBDAF}">
  <dimension ref="A1:S24"/>
  <sheetViews>
    <sheetView tabSelected="1" zoomScaleNormal="100" workbookViewId="0">
      <selection activeCell="J11" sqref="J11"/>
    </sheetView>
  </sheetViews>
  <sheetFormatPr defaultColWidth="8.875" defaultRowHeight="16.5" x14ac:dyDescent="0.3"/>
  <cols>
    <col min="1" max="1" width="11.375" bestFit="1" customWidth="1"/>
    <col min="2" max="3" width="10.5" bestFit="1" customWidth="1"/>
    <col min="4" max="4" width="9.5" bestFit="1" customWidth="1"/>
    <col min="5" max="5" width="9.375" bestFit="1" customWidth="1"/>
    <col min="6" max="6" width="9.875" bestFit="1" customWidth="1"/>
    <col min="7" max="7" width="10.5" bestFit="1" customWidth="1"/>
    <col min="10" max="10" width="9" bestFit="1" customWidth="1"/>
    <col min="11" max="12" width="12.625" bestFit="1" customWidth="1"/>
    <col min="13" max="13" width="11.125" bestFit="1" customWidth="1"/>
    <col min="14" max="14" width="9.875" bestFit="1" customWidth="1"/>
    <col min="18" max="19" width="9" bestFit="1" customWidth="1"/>
  </cols>
  <sheetData>
    <row r="1" spans="1:19" x14ac:dyDescent="0.3">
      <c r="C1" t="s">
        <v>10</v>
      </c>
      <c r="D1" s="1">
        <v>1341.9</v>
      </c>
    </row>
    <row r="3" spans="1:19" x14ac:dyDescent="0.3">
      <c r="A3" s="4" t="s">
        <v>8</v>
      </c>
      <c r="B3" s="3" t="s">
        <v>3</v>
      </c>
      <c r="C3" s="3" t="s">
        <v>2</v>
      </c>
      <c r="D3" s="3" t="s">
        <v>4</v>
      </c>
      <c r="E3" s="3" t="s">
        <v>7</v>
      </c>
      <c r="F3" s="3" t="s">
        <v>11</v>
      </c>
      <c r="I3" s="4" t="s">
        <v>12</v>
      </c>
      <c r="J3" s="3" t="s">
        <v>3</v>
      </c>
      <c r="K3" s="3" t="s">
        <v>2</v>
      </c>
      <c r="L3" s="3" t="s">
        <v>4</v>
      </c>
      <c r="M3" s="3" t="s">
        <v>7</v>
      </c>
      <c r="N3" s="3" t="s">
        <v>11</v>
      </c>
      <c r="Q3" t="s">
        <v>20</v>
      </c>
      <c r="R3" t="s">
        <v>21</v>
      </c>
      <c r="S3" t="s">
        <v>22</v>
      </c>
    </row>
    <row r="4" spans="1:19" x14ac:dyDescent="0.3">
      <c r="A4" s="8" t="s">
        <v>13</v>
      </c>
      <c r="C4">
        <v>760.76</v>
      </c>
      <c r="D4">
        <v>760.76</v>
      </c>
      <c r="I4" s="8" t="s">
        <v>13</v>
      </c>
      <c r="K4" s="6">
        <f>C4*D1</f>
        <v>1020863.844</v>
      </c>
      <c r="L4" s="6">
        <f>D4*D1</f>
        <v>1020863.844</v>
      </c>
      <c r="Q4" t="s">
        <v>5</v>
      </c>
      <c r="R4" s="6">
        <v>302383</v>
      </c>
      <c r="S4" s="7">
        <v>1.0123</v>
      </c>
    </row>
    <row r="5" spans="1:19" x14ac:dyDescent="0.3">
      <c r="A5" s="5" t="s">
        <v>1</v>
      </c>
      <c r="B5" s="10">
        <v>1</v>
      </c>
      <c r="C5" s="9">
        <v>178.03</v>
      </c>
      <c r="D5" s="15">
        <v>177</v>
      </c>
      <c r="E5" s="2">
        <f>D5-C5</f>
        <v>-1.0300000000000011</v>
      </c>
      <c r="F5" s="7">
        <f>(D5/C5-1)</f>
        <v>-5.7855417626242467E-3</v>
      </c>
      <c r="I5" s="5" t="s">
        <v>1</v>
      </c>
      <c r="J5">
        <v>1</v>
      </c>
      <c r="K5" s="6">
        <v>237314</v>
      </c>
      <c r="L5" s="6">
        <f>D5*D1</f>
        <v>237516.30000000002</v>
      </c>
      <c r="M5" s="6">
        <f>L5-K5</f>
        <v>202.30000000001746</v>
      </c>
      <c r="N5" s="7">
        <f>(L5/K5-1)</f>
        <v>8.5245708217818184E-4</v>
      </c>
      <c r="Q5" t="s">
        <v>1</v>
      </c>
      <c r="R5" s="6">
        <v>29107</v>
      </c>
      <c r="S5" s="7">
        <v>2.86E-2</v>
      </c>
    </row>
    <row r="6" spans="1:19" x14ac:dyDescent="0.3">
      <c r="A6" s="5" t="s">
        <v>6</v>
      </c>
      <c r="B6" s="10">
        <v>1</v>
      </c>
      <c r="C6" s="9">
        <v>406.5</v>
      </c>
      <c r="D6" s="15">
        <v>427.59</v>
      </c>
      <c r="E6" s="2">
        <f>D6-C6</f>
        <v>21.089999999999975</v>
      </c>
      <c r="F6" s="7">
        <f>(D6/C6-1)</f>
        <v>5.1881918819188133E-2</v>
      </c>
      <c r="I6" s="5" t="s">
        <v>6</v>
      </c>
      <c r="J6">
        <v>1</v>
      </c>
      <c r="K6" s="6">
        <v>541173</v>
      </c>
      <c r="L6" s="6">
        <f>D6*D1</f>
        <v>573783.02099999995</v>
      </c>
      <c r="M6" s="6">
        <f>L6-K6</f>
        <v>32610.02099999995</v>
      </c>
      <c r="N6" s="7">
        <f>(L6/K6-1)</f>
        <v>6.0258033937391486E-2</v>
      </c>
      <c r="Q6" t="s">
        <v>23</v>
      </c>
      <c r="R6" s="6">
        <v>-5397</v>
      </c>
      <c r="S6" s="7">
        <v>-1.09E-2</v>
      </c>
    </row>
    <row r="7" spans="1:19" x14ac:dyDescent="0.3">
      <c r="A7" s="5" t="s">
        <v>5</v>
      </c>
      <c r="B7" s="10">
        <v>1</v>
      </c>
      <c r="C7" s="9">
        <v>682</v>
      </c>
      <c r="D7" s="15">
        <v>944.6</v>
      </c>
      <c r="E7" s="2">
        <f>D7-C7</f>
        <v>262.60000000000002</v>
      </c>
      <c r="F7" s="7">
        <f>(D7/C7-1)</f>
        <v>0.38504398826979469</v>
      </c>
      <c r="I7" s="5" t="s">
        <v>5</v>
      </c>
      <c r="J7">
        <v>1</v>
      </c>
      <c r="K7" s="6">
        <v>912448</v>
      </c>
      <c r="L7" s="6">
        <f>D7*D1</f>
        <v>1267558.7400000002</v>
      </c>
      <c r="M7" s="6">
        <f>L7-K7</f>
        <v>355110.74000000022</v>
      </c>
      <c r="N7" s="7">
        <f>(L7/K7-1)</f>
        <v>0.38918463298730477</v>
      </c>
    </row>
    <row r="8" spans="1:19" x14ac:dyDescent="0.3">
      <c r="A8" s="5" t="s">
        <v>9</v>
      </c>
      <c r="C8" s="2">
        <f>SUM(C4:C7)</f>
        <v>2027.29</v>
      </c>
      <c r="D8" s="2">
        <f>SUM(D4:D7)</f>
        <v>2309.9499999999998</v>
      </c>
      <c r="E8" s="2">
        <f>D8-C8</f>
        <v>282.65999999999985</v>
      </c>
      <c r="F8" s="7">
        <f>(D8/C8-1)</f>
        <v>0.13942751160416123</v>
      </c>
      <c r="I8" s="5" t="s">
        <v>9</v>
      </c>
      <c r="K8" s="6">
        <f>SUM(K4:K7)</f>
        <v>2711798.844</v>
      </c>
      <c r="L8" s="6">
        <f>SUM(L4:L7)</f>
        <v>3099721.9050000003</v>
      </c>
      <c r="M8" s="6">
        <f>L8-K8</f>
        <v>387923.06100000022</v>
      </c>
      <c r="N8" s="7">
        <f>(L8/K8-1)</f>
        <v>0.14305008716199619</v>
      </c>
    </row>
    <row r="11" spans="1:19" x14ac:dyDescent="0.3">
      <c r="L11" t="s">
        <v>25</v>
      </c>
    </row>
    <row r="12" spans="1:19" x14ac:dyDescent="0.3">
      <c r="L12" t="s">
        <v>24</v>
      </c>
      <c r="M12" t="s">
        <v>35</v>
      </c>
    </row>
    <row r="14" spans="1:19" x14ac:dyDescent="0.3">
      <c r="K14" s="6">
        <v>2000000</v>
      </c>
      <c r="L14" s="13">
        <v>2061812</v>
      </c>
      <c r="M14" s="14">
        <v>45375</v>
      </c>
      <c r="N14" s="6">
        <v>2088860</v>
      </c>
      <c r="O14">
        <f>N14/K14</f>
        <v>1.04443</v>
      </c>
    </row>
    <row r="15" spans="1:19" x14ac:dyDescent="0.3">
      <c r="K15" s="6">
        <f>K14+1000000</f>
        <v>3000000</v>
      </c>
      <c r="L15" s="13">
        <f>(L14+1000000)*1.05</f>
        <v>3214902.6</v>
      </c>
      <c r="M15" s="14">
        <v>45406</v>
      </c>
      <c r="N15" s="13">
        <f>(N14+1000000)*1.05</f>
        <v>3243303</v>
      </c>
      <c r="O15">
        <f t="shared" ref="O15:O18" si="0">N15/K15</f>
        <v>1.0811010000000001</v>
      </c>
    </row>
    <row r="16" spans="1:19" x14ac:dyDescent="0.3">
      <c r="K16" s="6">
        <f t="shared" ref="K16:K18" si="1">K15+1000000</f>
        <v>4000000</v>
      </c>
      <c r="L16" s="13">
        <f t="shared" ref="L16:L18" si="2">(L15+1000000)*1.05</f>
        <v>4425647.7299999995</v>
      </c>
      <c r="M16" s="14">
        <v>45436</v>
      </c>
      <c r="N16" s="13">
        <f t="shared" ref="N16:N18" si="3">(N15+1000000)*1.05</f>
        <v>4455468.1500000004</v>
      </c>
      <c r="O16">
        <f t="shared" si="0"/>
        <v>1.1138670375000002</v>
      </c>
    </row>
    <row r="17" spans="1:17" x14ac:dyDescent="0.3">
      <c r="K17" s="6">
        <f t="shared" si="1"/>
        <v>5000000</v>
      </c>
      <c r="L17" s="13">
        <f t="shared" si="2"/>
        <v>5696930.1164999995</v>
      </c>
      <c r="M17" s="14">
        <v>45467</v>
      </c>
      <c r="N17" s="13">
        <f t="shared" si="3"/>
        <v>5728241.557500001</v>
      </c>
      <c r="O17">
        <f t="shared" si="0"/>
        <v>1.1456483115000002</v>
      </c>
    </row>
    <row r="18" spans="1:17" x14ac:dyDescent="0.3">
      <c r="K18" s="6">
        <f t="shared" si="1"/>
        <v>6000000</v>
      </c>
      <c r="L18" s="13">
        <f t="shared" si="2"/>
        <v>7031776.6223249994</v>
      </c>
      <c r="M18" s="14">
        <v>45497</v>
      </c>
      <c r="N18" s="13">
        <f t="shared" si="3"/>
        <v>7064653.6353750015</v>
      </c>
      <c r="O18">
        <f t="shared" si="0"/>
        <v>1.1774422725625002</v>
      </c>
    </row>
    <row r="19" spans="1:17" x14ac:dyDescent="0.3">
      <c r="P19" t="s">
        <v>32</v>
      </c>
    </row>
    <row r="20" spans="1:17" x14ac:dyDescent="0.3">
      <c r="G20" s="6">
        <v>600000</v>
      </c>
      <c r="H20" t="s">
        <v>10</v>
      </c>
      <c r="J20" t="s">
        <v>19</v>
      </c>
      <c r="K20" s="16">
        <v>1643900</v>
      </c>
      <c r="L20" s="13"/>
      <c r="M20" s="13"/>
    </row>
    <row r="21" spans="1:17" x14ac:dyDescent="0.3">
      <c r="A21" s="12"/>
      <c r="B21" s="19" t="s">
        <v>18</v>
      </c>
      <c r="C21" s="20" t="s">
        <v>0</v>
      </c>
      <c r="D21" s="20" t="s">
        <v>14</v>
      </c>
      <c r="E21" s="18" t="s">
        <v>15</v>
      </c>
      <c r="F21" s="18" t="s">
        <v>17</v>
      </c>
      <c r="G21" s="17" t="s">
        <v>16</v>
      </c>
      <c r="J21" t="s">
        <v>29</v>
      </c>
      <c r="K21" s="16">
        <v>600000</v>
      </c>
      <c r="P21" t="s">
        <v>33</v>
      </c>
    </row>
    <row r="22" spans="1:17" x14ac:dyDescent="0.3">
      <c r="A22" s="11">
        <v>45372</v>
      </c>
      <c r="B22" s="6">
        <f>SUM(C22:G22)</f>
        <v>2708698</v>
      </c>
      <c r="C22" s="6">
        <v>2058131</v>
      </c>
      <c r="D22" s="6">
        <v>214812</v>
      </c>
      <c r="E22" s="6">
        <v>100981</v>
      </c>
      <c r="F22" s="6">
        <v>30179</v>
      </c>
      <c r="G22" s="6">
        <v>304595</v>
      </c>
      <c r="H22" s="6">
        <v>1333</v>
      </c>
      <c r="J22" t="s">
        <v>30</v>
      </c>
      <c r="K22" s="16">
        <v>23190</v>
      </c>
      <c r="P22" t="s">
        <v>34</v>
      </c>
      <c r="Q22">
        <v>148</v>
      </c>
    </row>
    <row r="23" spans="1:17" x14ac:dyDescent="0.3">
      <c r="A23" s="11">
        <v>45376</v>
      </c>
      <c r="B23" s="6">
        <f t="shared" ref="B23" si="4">SUM(C23:G23)</f>
        <v>4319086</v>
      </c>
      <c r="C23" s="6">
        <v>3093224</v>
      </c>
      <c r="D23" s="6">
        <v>214865</v>
      </c>
      <c r="E23" s="6">
        <v>100995</v>
      </c>
      <c r="F23" s="6">
        <v>30207</v>
      </c>
      <c r="G23" s="6">
        <v>879795</v>
      </c>
      <c r="H23" s="6">
        <v>1342</v>
      </c>
      <c r="J23" t="s">
        <v>31</v>
      </c>
      <c r="K23" s="16">
        <f>K20-K21-K22</f>
        <v>1020710</v>
      </c>
      <c r="L23" s="2"/>
    </row>
    <row r="24" spans="1:17" x14ac:dyDescent="0.3">
      <c r="A24" s="11"/>
      <c r="B24" s="6"/>
      <c r="C24" s="6"/>
      <c r="D24" s="6"/>
      <c r="E24" s="6"/>
      <c r="F24" s="6"/>
      <c r="G24" s="6"/>
      <c r="M24">
        <f>D4+M23</f>
        <v>760.76</v>
      </c>
    </row>
  </sheetData>
  <phoneticPr fontId="1" type="noConversion"/>
  <conditionalFormatting sqref="E5:F8">
    <cfRule type="cellIs" dxfId="3" priority="3" operator="lessThan">
      <formula>0</formula>
    </cfRule>
    <cfRule type="cellIs" dxfId="2" priority="4" operator="greaterThan">
      <formula>0</formula>
    </cfRule>
  </conditionalFormatting>
  <conditionalFormatting sqref="M5:N8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ignoredErrors>
    <ignoredError sqref="B22:B23" formulaRange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9F0B6-94E5-4505-A80D-FDBB4E358C97}">
  <dimension ref="A1:H180"/>
  <sheetViews>
    <sheetView zoomScaleNormal="100" workbookViewId="0">
      <selection activeCell="E16" sqref="E16"/>
    </sheetView>
  </sheetViews>
  <sheetFormatPr defaultColWidth="9" defaultRowHeight="16.5" x14ac:dyDescent="0.3"/>
  <cols>
    <col min="1" max="1" width="14.875" style="6" customWidth="1"/>
    <col min="2" max="2" width="9" style="6"/>
    <col min="3" max="3" width="13.625" style="6" customWidth="1"/>
    <col min="4" max="4" width="9" style="2"/>
    <col min="5" max="5" width="9.875" style="6" bestFit="1" customWidth="1"/>
    <col min="6" max="6" width="12.5" style="2" bestFit="1" customWidth="1"/>
    <col min="7" max="7" width="9.125" style="6" bestFit="1" customWidth="1"/>
    <col min="8" max="16384" width="9" style="6"/>
  </cols>
  <sheetData>
    <row r="1" spans="1:8" x14ac:dyDescent="0.3">
      <c r="A1" s="6">
        <f>F2</f>
        <v>2000000</v>
      </c>
      <c r="C1" s="6">
        <v>2000000</v>
      </c>
      <c r="E1" s="6" t="s">
        <v>19</v>
      </c>
      <c r="F1" s="2" t="s">
        <v>26</v>
      </c>
      <c r="G1" s="6" t="s">
        <v>27</v>
      </c>
      <c r="H1" s="6" t="s">
        <v>28</v>
      </c>
    </row>
    <row r="2" spans="1:8" x14ac:dyDescent="0.3">
      <c r="A2" s="6">
        <f>(A1+F2)*G2</f>
        <v>4200000</v>
      </c>
      <c r="C2" s="6">
        <f>C1+F$2</f>
        <v>4000000</v>
      </c>
      <c r="E2" s="6">
        <v>3000000</v>
      </c>
      <c r="F2" s="6">
        <v>2000000</v>
      </c>
      <c r="G2" s="2">
        <v>1.05</v>
      </c>
      <c r="H2" s="2">
        <v>1.0349999999999999</v>
      </c>
    </row>
    <row r="3" spans="1:8" x14ac:dyDescent="0.3">
      <c r="A3" s="6">
        <f>(A2+F$2)*G$2</f>
        <v>6510000</v>
      </c>
      <c r="C3" s="6">
        <f>C2+F$2</f>
        <v>6000000</v>
      </c>
    </row>
    <row r="4" spans="1:8" x14ac:dyDescent="0.3">
      <c r="A4" s="6">
        <f>(A3+F$2)*G$2</f>
        <v>8935500</v>
      </c>
      <c r="C4" s="6">
        <f t="shared" ref="C4:C12" si="0">C3+F$2</f>
        <v>8000000</v>
      </c>
    </row>
    <row r="5" spans="1:8" x14ac:dyDescent="0.3">
      <c r="A5" s="6">
        <f t="shared" ref="A5:A68" si="1">(A4+F$2)*G$2</f>
        <v>11482275</v>
      </c>
      <c r="C5" s="6">
        <f t="shared" si="0"/>
        <v>10000000</v>
      </c>
    </row>
    <row r="6" spans="1:8" x14ac:dyDescent="0.3">
      <c r="A6" s="6">
        <f t="shared" si="1"/>
        <v>14156388.75</v>
      </c>
      <c r="C6" s="6">
        <f t="shared" si="0"/>
        <v>12000000</v>
      </c>
    </row>
    <row r="7" spans="1:8" x14ac:dyDescent="0.3">
      <c r="A7" s="6">
        <f t="shared" si="1"/>
        <v>16964208.1875</v>
      </c>
      <c r="C7" s="6">
        <f t="shared" si="0"/>
        <v>14000000</v>
      </c>
    </row>
    <row r="8" spans="1:8" x14ac:dyDescent="0.3">
      <c r="A8" s="6">
        <f t="shared" si="1"/>
        <v>19912418.596875001</v>
      </c>
      <c r="C8" s="6">
        <f t="shared" si="0"/>
        <v>16000000</v>
      </c>
    </row>
    <row r="9" spans="1:8" x14ac:dyDescent="0.3">
      <c r="A9" s="6">
        <f t="shared" si="1"/>
        <v>23008039.526718751</v>
      </c>
      <c r="C9" s="6">
        <f t="shared" si="0"/>
        <v>18000000</v>
      </c>
    </row>
    <row r="10" spans="1:8" x14ac:dyDescent="0.3">
      <c r="A10" s="6">
        <f t="shared" si="1"/>
        <v>26258441.50305469</v>
      </c>
      <c r="C10" s="6">
        <f t="shared" si="0"/>
        <v>20000000</v>
      </c>
    </row>
    <row r="11" spans="1:8" x14ac:dyDescent="0.3">
      <c r="A11" s="6">
        <f t="shared" si="1"/>
        <v>29671363.578207426</v>
      </c>
      <c r="C11" s="6">
        <f t="shared" si="0"/>
        <v>22000000</v>
      </c>
    </row>
    <row r="12" spans="1:8" x14ac:dyDescent="0.3">
      <c r="A12" s="6">
        <f t="shared" si="1"/>
        <v>33254931.757117797</v>
      </c>
      <c r="C12" s="6">
        <f t="shared" si="0"/>
        <v>24000000</v>
      </c>
    </row>
    <row r="13" spans="1:8" x14ac:dyDescent="0.3">
      <c r="A13" s="6">
        <f t="shared" si="1"/>
        <v>37017678.344973683</v>
      </c>
      <c r="B13" s="6">
        <v>1</v>
      </c>
      <c r="C13" s="6">
        <f>(C12+F$2)*D13</f>
        <v>26909999.999999996</v>
      </c>
      <c r="D13" s="2">
        <f>$H$2</f>
        <v>1.0349999999999999</v>
      </c>
      <c r="F13" s="2">
        <f>A13/C13</f>
        <v>1.3756104921952319</v>
      </c>
    </row>
    <row r="14" spans="1:8" x14ac:dyDescent="0.3">
      <c r="A14" s="6">
        <f t="shared" si="1"/>
        <v>40968562.262222372</v>
      </c>
      <c r="C14" s="6">
        <f>C13+F$2</f>
        <v>28909999.999999996</v>
      </c>
    </row>
    <row r="15" spans="1:8" x14ac:dyDescent="0.3">
      <c r="A15" s="6">
        <f t="shared" si="1"/>
        <v>45116990.375333495</v>
      </c>
      <c r="C15" s="6">
        <f t="shared" ref="C15:C23" si="2">C14+F$2</f>
        <v>30909999.999999996</v>
      </c>
    </row>
    <row r="16" spans="1:8" x14ac:dyDescent="0.3">
      <c r="A16" s="6">
        <f t="shared" si="1"/>
        <v>49472839.894100174</v>
      </c>
      <c r="C16" s="6">
        <f t="shared" si="2"/>
        <v>32909999.999999996</v>
      </c>
    </row>
    <row r="17" spans="1:6" x14ac:dyDescent="0.3">
      <c r="A17" s="6">
        <f t="shared" si="1"/>
        <v>54046481.888805188</v>
      </c>
      <c r="C17" s="6">
        <f t="shared" si="2"/>
        <v>34910000</v>
      </c>
    </row>
    <row r="18" spans="1:6" x14ac:dyDescent="0.3">
      <c r="A18" s="6">
        <f t="shared" si="1"/>
        <v>58848805.983245447</v>
      </c>
      <c r="C18" s="6">
        <f t="shared" si="2"/>
        <v>36910000</v>
      </c>
    </row>
    <row r="19" spans="1:6" x14ac:dyDescent="0.3">
      <c r="A19" s="6">
        <f t="shared" si="1"/>
        <v>63891246.282407723</v>
      </c>
      <c r="C19" s="6">
        <f t="shared" si="2"/>
        <v>38910000</v>
      </c>
    </row>
    <row r="20" spans="1:6" x14ac:dyDescent="0.3">
      <c r="A20" s="6">
        <f t="shared" si="1"/>
        <v>69185808.596528113</v>
      </c>
      <c r="C20" s="6">
        <f t="shared" si="2"/>
        <v>40910000</v>
      </c>
    </row>
    <row r="21" spans="1:6" x14ac:dyDescent="0.3">
      <c r="A21" s="6">
        <f t="shared" si="1"/>
        <v>74745099.026354522</v>
      </c>
      <c r="C21" s="6">
        <f t="shared" si="2"/>
        <v>42910000</v>
      </c>
    </row>
    <row r="22" spans="1:6" x14ac:dyDescent="0.3">
      <c r="A22" s="6">
        <f t="shared" si="1"/>
        <v>80582353.977672249</v>
      </c>
      <c r="C22" s="6">
        <f t="shared" si="2"/>
        <v>44910000</v>
      </c>
    </row>
    <row r="23" spans="1:6" x14ac:dyDescent="0.3">
      <c r="A23" s="6">
        <f t="shared" si="1"/>
        <v>86711471.676555872</v>
      </c>
      <c r="C23" s="6">
        <f t="shared" si="2"/>
        <v>46910000</v>
      </c>
    </row>
    <row r="24" spans="1:6" x14ac:dyDescent="0.3">
      <c r="A24" s="6">
        <f t="shared" si="1"/>
        <v>93147045.260383666</v>
      </c>
      <c r="B24" s="6">
        <v>2</v>
      </c>
      <c r="C24" s="6">
        <f>(C23+F$2)*D24</f>
        <v>50621849.999999993</v>
      </c>
      <c r="D24" s="2">
        <f>$H$2</f>
        <v>1.0349999999999999</v>
      </c>
      <c r="F24" s="2">
        <f>A24/C24</f>
        <v>1.8400561271542561</v>
      </c>
    </row>
    <row r="25" spans="1:6" x14ac:dyDescent="0.3">
      <c r="A25" s="6">
        <f t="shared" si="1"/>
        <v>99904397.523402855</v>
      </c>
      <c r="C25" s="6">
        <f>C24+F$2</f>
        <v>52621849.999999993</v>
      </c>
    </row>
    <row r="26" spans="1:6" x14ac:dyDescent="0.3">
      <c r="A26" s="6">
        <f t="shared" si="1"/>
        <v>106999617.399573</v>
      </c>
      <c r="C26" s="6">
        <f t="shared" ref="C26:C35" si="3">C25+F$2</f>
        <v>54621849.999999993</v>
      </c>
    </row>
    <row r="27" spans="1:6" x14ac:dyDescent="0.3">
      <c r="A27" s="6">
        <f t="shared" si="1"/>
        <v>114449598.26955165</v>
      </c>
      <c r="C27" s="6">
        <f t="shared" si="3"/>
        <v>56621849.999999993</v>
      </c>
    </row>
    <row r="28" spans="1:6" x14ac:dyDescent="0.3">
      <c r="A28" s="6">
        <f t="shared" si="1"/>
        <v>122272078.18302923</v>
      </c>
      <c r="C28" s="6">
        <f t="shared" si="3"/>
        <v>58621849.999999993</v>
      </c>
    </row>
    <row r="29" spans="1:6" x14ac:dyDescent="0.3">
      <c r="A29" s="6">
        <f t="shared" si="1"/>
        <v>130485682.0921807</v>
      </c>
      <c r="C29" s="6">
        <f t="shared" si="3"/>
        <v>60621849.999999993</v>
      </c>
    </row>
    <row r="30" spans="1:6" x14ac:dyDescent="0.3">
      <c r="A30" s="6">
        <f t="shared" si="1"/>
        <v>139109966.19678974</v>
      </c>
      <c r="C30" s="6">
        <f t="shared" si="3"/>
        <v>62621849.999999993</v>
      </c>
    </row>
    <row r="31" spans="1:6" x14ac:dyDescent="0.3">
      <c r="A31" s="6">
        <f t="shared" si="1"/>
        <v>148165464.50662923</v>
      </c>
      <c r="C31" s="6">
        <f t="shared" si="3"/>
        <v>64621849.999999993</v>
      </c>
    </row>
    <row r="32" spans="1:6" x14ac:dyDescent="0.3">
      <c r="A32" s="6">
        <f t="shared" si="1"/>
        <v>157673737.73196068</v>
      </c>
      <c r="C32" s="6">
        <f t="shared" si="3"/>
        <v>66621849.999999993</v>
      </c>
    </row>
    <row r="33" spans="1:6" x14ac:dyDescent="0.3">
      <c r="A33" s="6">
        <f t="shared" si="1"/>
        <v>167657424.61855873</v>
      </c>
      <c r="C33" s="6">
        <f t="shared" si="3"/>
        <v>68621850</v>
      </c>
    </row>
    <row r="34" spans="1:6" x14ac:dyDescent="0.3">
      <c r="A34" s="6">
        <f t="shared" si="1"/>
        <v>178140295.84948668</v>
      </c>
      <c r="C34" s="6">
        <f t="shared" si="3"/>
        <v>70621850</v>
      </c>
    </row>
    <row r="35" spans="1:6" x14ac:dyDescent="0.3">
      <c r="A35" s="6">
        <f t="shared" si="1"/>
        <v>189147310.64196101</v>
      </c>
      <c r="C35" s="6">
        <f t="shared" si="3"/>
        <v>72621850</v>
      </c>
    </row>
    <row r="36" spans="1:6" x14ac:dyDescent="0.3">
      <c r="A36" s="6">
        <f t="shared" si="1"/>
        <v>200704676.17405906</v>
      </c>
      <c r="B36" s="6">
        <v>3</v>
      </c>
      <c r="C36" s="6">
        <f>(C35+F$2)*D36</f>
        <v>77233614.75</v>
      </c>
      <c r="D36" s="2">
        <f>$H$2</f>
        <v>1.0349999999999999</v>
      </c>
      <c r="F36" s="2">
        <f>A36/C36</f>
        <v>2.5986699809885443</v>
      </c>
    </row>
    <row r="37" spans="1:6" x14ac:dyDescent="0.3">
      <c r="A37" s="6">
        <f t="shared" si="1"/>
        <v>212839909.98276204</v>
      </c>
      <c r="C37" s="6">
        <f>C36+F$2</f>
        <v>79233614.75</v>
      </c>
    </row>
    <row r="38" spans="1:6" x14ac:dyDescent="0.3">
      <c r="A38" s="6">
        <f t="shared" si="1"/>
        <v>225581905.48190016</v>
      </c>
      <c r="C38" s="6">
        <f t="shared" ref="C38:C47" si="4">C37+F$2</f>
        <v>81233614.75</v>
      </c>
    </row>
    <row r="39" spans="1:6" x14ac:dyDescent="0.3">
      <c r="A39" s="6">
        <f t="shared" si="1"/>
        <v>238961000.75599518</v>
      </c>
      <c r="C39" s="6">
        <f t="shared" si="4"/>
        <v>83233614.75</v>
      </c>
    </row>
    <row r="40" spans="1:6" x14ac:dyDescent="0.3">
      <c r="A40" s="6">
        <f t="shared" si="1"/>
        <v>253009050.79379496</v>
      </c>
      <c r="C40" s="6">
        <f t="shared" si="4"/>
        <v>85233614.75</v>
      </c>
    </row>
    <row r="41" spans="1:6" x14ac:dyDescent="0.3">
      <c r="A41" s="6">
        <f t="shared" si="1"/>
        <v>267759503.33348471</v>
      </c>
      <c r="C41" s="6">
        <f t="shared" si="4"/>
        <v>87233614.75</v>
      </c>
    </row>
    <row r="42" spans="1:6" x14ac:dyDescent="0.3">
      <c r="A42" s="6">
        <f t="shared" si="1"/>
        <v>283247478.50015897</v>
      </c>
      <c r="C42" s="6">
        <f t="shared" si="4"/>
        <v>89233614.75</v>
      </c>
    </row>
    <row r="43" spans="1:6" x14ac:dyDescent="0.3">
      <c r="A43" s="6">
        <f t="shared" si="1"/>
        <v>299509852.4251669</v>
      </c>
      <c r="C43" s="6">
        <f t="shared" si="4"/>
        <v>91233614.75</v>
      </c>
    </row>
    <row r="44" spans="1:6" x14ac:dyDescent="0.3">
      <c r="A44" s="6">
        <f t="shared" si="1"/>
        <v>316585345.04642528</v>
      </c>
      <c r="C44" s="6">
        <f t="shared" si="4"/>
        <v>93233614.75</v>
      </c>
    </row>
    <row r="45" spans="1:6" x14ac:dyDescent="0.3">
      <c r="A45" s="6">
        <f t="shared" si="1"/>
        <v>334514612.29874659</v>
      </c>
      <c r="C45" s="6">
        <f t="shared" si="4"/>
        <v>95233614.75</v>
      </c>
    </row>
    <row r="46" spans="1:6" x14ac:dyDescent="0.3">
      <c r="A46" s="6">
        <f t="shared" si="1"/>
        <v>353340342.91368395</v>
      </c>
      <c r="C46" s="6">
        <f t="shared" si="4"/>
        <v>97233614.75</v>
      </c>
    </row>
    <row r="47" spans="1:6" x14ac:dyDescent="0.3">
      <c r="A47" s="6">
        <f t="shared" si="1"/>
        <v>373107360.05936819</v>
      </c>
      <c r="C47" s="6">
        <f t="shared" si="4"/>
        <v>99233614.75</v>
      </c>
    </row>
    <row r="48" spans="1:6" x14ac:dyDescent="0.3">
      <c r="A48" s="6">
        <f t="shared" si="1"/>
        <v>393862728.06233662</v>
      </c>
      <c r="B48" s="6">
        <v>4</v>
      </c>
      <c r="C48" s="6">
        <f>(C47+F$2)*D48</f>
        <v>104776791.26624998</v>
      </c>
      <c r="D48" s="2">
        <f>$H$2</f>
        <v>1.0349999999999999</v>
      </c>
      <c r="F48" s="2">
        <f>A48/C48</f>
        <v>3.7590646106110057</v>
      </c>
    </row>
    <row r="49" spans="1:6" x14ac:dyDescent="0.3">
      <c r="A49" s="6">
        <f t="shared" si="1"/>
        <v>415655864.46545345</v>
      </c>
      <c r="C49" s="6">
        <f>C48+F$2</f>
        <v>106776791.26624998</v>
      </c>
    </row>
    <row r="50" spans="1:6" x14ac:dyDescent="0.3">
      <c r="A50" s="6">
        <f t="shared" si="1"/>
        <v>438538657.68872613</v>
      </c>
      <c r="C50" s="6">
        <f t="shared" ref="C50:C59" si="5">C49+F$2</f>
        <v>108776791.26624998</v>
      </c>
    </row>
    <row r="51" spans="1:6" x14ac:dyDescent="0.3">
      <c r="A51" s="6">
        <f t="shared" si="1"/>
        <v>462565590.57316244</v>
      </c>
      <c r="C51" s="6">
        <f t="shared" si="5"/>
        <v>110776791.26624998</v>
      </c>
    </row>
    <row r="52" spans="1:6" x14ac:dyDescent="0.3">
      <c r="A52" s="6">
        <f t="shared" si="1"/>
        <v>487793870.10182059</v>
      </c>
      <c r="C52" s="6">
        <f t="shared" si="5"/>
        <v>112776791.26624998</v>
      </c>
    </row>
    <row r="53" spans="1:6" x14ac:dyDescent="0.3">
      <c r="A53" s="6">
        <f t="shared" si="1"/>
        <v>514283563.60691166</v>
      </c>
      <c r="C53" s="6">
        <f t="shared" si="5"/>
        <v>114776791.26624998</v>
      </c>
    </row>
    <row r="54" spans="1:6" x14ac:dyDescent="0.3">
      <c r="A54" s="6">
        <f t="shared" si="1"/>
        <v>542097741.78725731</v>
      </c>
      <c r="C54" s="6">
        <f t="shared" si="5"/>
        <v>116776791.26624998</v>
      </c>
    </row>
    <row r="55" spans="1:6" x14ac:dyDescent="0.3">
      <c r="A55" s="6">
        <f t="shared" si="1"/>
        <v>571302628.87662017</v>
      </c>
      <c r="C55" s="6">
        <f t="shared" si="5"/>
        <v>118776791.26624998</v>
      </c>
    </row>
    <row r="56" spans="1:6" x14ac:dyDescent="0.3">
      <c r="A56" s="6">
        <f t="shared" si="1"/>
        <v>601967760.32045126</v>
      </c>
      <c r="C56" s="6">
        <f t="shared" si="5"/>
        <v>120776791.26624998</v>
      </c>
    </row>
    <row r="57" spans="1:6" x14ac:dyDescent="0.3">
      <c r="A57" s="6">
        <f t="shared" si="1"/>
        <v>634166148.33647382</v>
      </c>
      <c r="C57" s="6">
        <f t="shared" si="5"/>
        <v>122776791.26624998</v>
      </c>
    </row>
    <row r="58" spans="1:6" x14ac:dyDescent="0.3">
      <c r="A58" s="6">
        <f t="shared" si="1"/>
        <v>667974455.75329757</v>
      </c>
      <c r="C58" s="6">
        <f t="shared" si="5"/>
        <v>124776791.26624998</v>
      </c>
    </row>
    <row r="59" spans="1:6" x14ac:dyDescent="0.3">
      <c r="A59" s="6">
        <f t="shared" si="1"/>
        <v>703473178.54096246</v>
      </c>
      <c r="C59" s="6">
        <f t="shared" si="5"/>
        <v>126776791.26624998</v>
      </c>
    </row>
    <row r="60" spans="1:6" x14ac:dyDescent="0.3">
      <c r="A60" s="6">
        <f t="shared" si="1"/>
        <v>740746837.46801066</v>
      </c>
      <c r="B60" s="6">
        <v>5</v>
      </c>
      <c r="C60" s="6">
        <f>(C59+F$2)*D60</f>
        <v>133283978.96056873</v>
      </c>
      <c r="D60" s="2">
        <f>$H$2</f>
        <v>1.0349999999999999</v>
      </c>
      <c r="F60" s="2">
        <f>A60/C60</f>
        <v>5.5576584916267864</v>
      </c>
    </row>
    <row r="61" spans="1:6" x14ac:dyDescent="0.3">
      <c r="A61" s="6">
        <f t="shared" si="1"/>
        <v>779884179.34141123</v>
      </c>
      <c r="C61" s="6">
        <f>C60+F$2</f>
        <v>135283978.96056873</v>
      </c>
    </row>
    <row r="62" spans="1:6" x14ac:dyDescent="0.3">
      <c r="A62" s="6">
        <f t="shared" si="1"/>
        <v>820978388.30848181</v>
      </c>
      <c r="C62" s="6">
        <f t="shared" ref="C62:C71" si="6">C61+F$2</f>
        <v>137283978.96056873</v>
      </c>
    </row>
    <row r="63" spans="1:6" x14ac:dyDescent="0.3">
      <c r="A63" s="6">
        <f t="shared" si="1"/>
        <v>864127307.72390592</v>
      </c>
      <c r="C63" s="6">
        <f t="shared" si="6"/>
        <v>139283978.96056873</v>
      </c>
    </row>
    <row r="64" spans="1:6" x14ac:dyDescent="0.3">
      <c r="A64" s="6">
        <f t="shared" si="1"/>
        <v>909433673.11010122</v>
      </c>
      <c r="C64" s="6">
        <f t="shared" si="6"/>
        <v>141283978.96056873</v>
      </c>
    </row>
    <row r="65" spans="1:6" x14ac:dyDescent="0.3">
      <c r="A65" s="6">
        <f t="shared" si="1"/>
        <v>957005356.76560628</v>
      </c>
      <c r="C65" s="6">
        <f t="shared" si="6"/>
        <v>143283978.96056873</v>
      </c>
    </row>
    <row r="66" spans="1:6" x14ac:dyDescent="0.3">
      <c r="A66" s="6">
        <f t="shared" si="1"/>
        <v>1006955624.6038866</v>
      </c>
      <c r="C66" s="6">
        <f t="shared" si="6"/>
        <v>145283978.96056873</v>
      </c>
    </row>
    <row r="67" spans="1:6" x14ac:dyDescent="0.3">
      <c r="A67" s="6">
        <f t="shared" si="1"/>
        <v>1059403405.8340809</v>
      </c>
      <c r="C67" s="6">
        <f t="shared" si="6"/>
        <v>147283978.96056873</v>
      </c>
    </row>
    <row r="68" spans="1:6" x14ac:dyDescent="0.3">
      <c r="A68" s="6">
        <f t="shared" si="1"/>
        <v>1114473576.1257851</v>
      </c>
      <c r="C68" s="6">
        <f t="shared" si="6"/>
        <v>149283978.96056873</v>
      </c>
    </row>
    <row r="69" spans="1:6" x14ac:dyDescent="0.3">
      <c r="A69" s="6">
        <f t="shared" ref="A69:A132" si="7">(A68+F$2)*G$2</f>
        <v>1172297254.9320743</v>
      </c>
      <c r="C69" s="6">
        <f t="shared" si="6"/>
        <v>151283978.96056873</v>
      </c>
    </row>
    <row r="70" spans="1:6" x14ac:dyDescent="0.3">
      <c r="A70" s="6">
        <f t="shared" si="7"/>
        <v>1233012117.678678</v>
      </c>
      <c r="C70" s="6">
        <f t="shared" si="6"/>
        <v>153283978.96056873</v>
      </c>
    </row>
    <row r="71" spans="1:6" x14ac:dyDescent="0.3">
      <c r="A71" s="6">
        <f t="shared" si="7"/>
        <v>1296762723.5626121</v>
      </c>
      <c r="C71" s="6">
        <f t="shared" si="6"/>
        <v>155283978.96056873</v>
      </c>
    </row>
    <row r="72" spans="1:6" x14ac:dyDescent="0.3">
      <c r="A72" s="6">
        <f t="shared" si="7"/>
        <v>1363700859.7407427</v>
      </c>
      <c r="B72" s="6">
        <v>6</v>
      </c>
      <c r="C72" s="6">
        <f>(C71+F$2)*D72</f>
        <v>162788918.22418863</v>
      </c>
      <c r="D72" s="2">
        <f>$H$2</f>
        <v>1.0349999999999999</v>
      </c>
      <c r="F72" s="2">
        <f>A72/C72</f>
        <v>8.3771111364146407</v>
      </c>
    </row>
    <row r="73" spans="1:6" x14ac:dyDescent="0.3">
      <c r="A73" s="6">
        <f t="shared" si="7"/>
        <v>1433985902.7277799</v>
      </c>
      <c r="C73" s="6">
        <f>C72+F$2</f>
        <v>164788918.22418863</v>
      </c>
    </row>
    <row r="74" spans="1:6" x14ac:dyDescent="0.3">
      <c r="A74" s="6">
        <f t="shared" si="7"/>
        <v>1507785197.8641689</v>
      </c>
      <c r="C74" s="6">
        <f t="shared" ref="C74:C83" si="8">C73+F$2</f>
        <v>166788918.22418863</v>
      </c>
    </row>
    <row r="75" spans="1:6" x14ac:dyDescent="0.3">
      <c r="A75" s="6">
        <f t="shared" si="7"/>
        <v>1585274457.7573774</v>
      </c>
      <c r="C75" s="6">
        <f t="shared" si="8"/>
        <v>168788918.22418863</v>
      </c>
    </row>
    <row r="76" spans="1:6" x14ac:dyDescent="0.3">
      <c r="A76" s="6">
        <f t="shared" si="7"/>
        <v>1666638180.6452463</v>
      </c>
      <c r="C76" s="6">
        <f t="shared" si="8"/>
        <v>170788918.22418863</v>
      </c>
    </row>
    <row r="77" spans="1:6" x14ac:dyDescent="0.3">
      <c r="A77" s="6">
        <f t="shared" si="7"/>
        <v>1752070089.6775086</v>
      </c>
      <c r="C77" s="6">
        <f t="shared" si="8"/>
        <v>172788918.22418863</v>
      </c>
    </row>
    <row r="78" spans="1:6" x14ac:dyDescent="0.3">
      <c r="A78" s="6">
        <f t="shared" si="7"/>
        <v>1841773594.1613841</v>
      </c>
      <c r="C78" s="6">
        <f t="shared" si="8"/>
        <v>174788918.22418863</v>
      </c>
    </row>
    <row r="79" spans="1:6" x14ac:dyDescent="0.3">
      <c r="A79" s="6">
        <f t="shared" si="7"/>
        <v>1935962273.8694534</v>
      </c>
      <c r="C79" s="6">
        <f t="shared" si="8"/>
        <v>176788918.22418863</v>
      </c>
    </row>
    <row r="80" spans="1:6" x14ac:dyDescent="0.3">
      <c r="A80" s="6">
        <f t="shared" si="7"/>
        <v>2034860387.5629263</v>
      </c>
      <c r="C80" s="6">
        <f t="shared" si="8"/>
        <v>178788918.22418863</v>
      </c>
    </row>
    <row r="81" spans="1:6" x14ac:dyDescent="0.3">
      <c r="A81" s="6">
        <f t="shared" si="7"/>
        <v>2138703406.9410727</v>
      </c>
      <c r="C81" s="6">
        <f t="shared" si="8"/>
        <v>180788918.22418863</v>
      </c>
    </row>
    <row r="82" spans="1:6" x14ac:dyDescent="0.3">
      <c r="A82" s="6">
        <f t="shared" si="7"/>
        <v>2247738577.2881265</v>
      </c>
      <c r="C82" s="6">
        <f t="shared" si="8"/>
        <v>182788918.22418863</v>
      </c>
    </row>
    <row r="83" spans="1:6" x14ac:dyDescent="0.3">
      <c r="A83" s="6">
        <f t="shared" si="7"/>
        <v>2362225506.1525331</v>
      </c>
      <c r="C83" s="6">
        <f t="shared" si="8"/>
        <v>184788918.22418863</v>
      </c>
    </row>
    <row r="84" spans="1:6" x14ac:dyDescent="0.3">
      <c r="A84" s="6">
        <f t="shared" si="7"/>
        <v>2482436781.4601598</v>
      </c>
      <c r="B84" s="6">
        <v>7</v>
      </c>
      <c r="C84" s="6">
        <f>(C83+F$2)*D84</f>
        <v>193326530.36203521</v>
      </c>
      <c r="D84" s="2">
        <f>$H$2</f>
        <v>1.0349999999999999</v>
      </c>
      <c r="F84" s="2">
        <f>A84/C84</f>
        <v>12.840642082653607</v>
      </c>
    </row>
    <row r="85" spans="1:6" x14ac:dyDescent="0.3">
      <c r="A85" s="6">
        <f t="shared" si="7"/>
        <v>2608658620.5331678</v>
      </c>
      <c r="C85" s="6">
        <f>C84+F$2</f>
        <v>195326530.36203521</v>
      </c>
    </row>
    <row r="86" spans="1:6" x14ac:dyDescent="0.3">
      <c r="A86" s="6">
        <f t="shared" si="7"/>
        <v>2741191551.5598264</v>
      </c>
      <c r="C86" s="6">
        <f t="shared" ref="C86:C95" si="9">C85+F$2</f>
        <v>197326530.36203521</v>
      </c>
    </row>
    <row r="87" spans="1:6" x14ac:dyDescent="0.3">
      <c r="A87" s="6">
        <f t="shared" si="7"/>
        <v>2880351129.1378179</v>
      </c>
      <c r="C87" s="6">
        <f t="shared" si="9"/>
        <v>199326530.36203521</v>
      </c>
    </row>
    <row r="88" spans="1:6" x14ac:dyDescent="0.3">
      <c r="A88" s="6">
        <f t="shared" si="7"/>
        <v>3026468685.5947089</v>
      </c>
      <c r="C88" s="6">
        <f t="shared" si="9"/>
        <v>201326530.36203521</v>
      </c>
    </row>
    <row r="89" spans="1:6" x14ac:dyDescent="0.3">
      <c r="A89" s="6">
        <f t="shared" si="7"/>
        <v>3179892119.8744445</v>
      </c>
      <c r="C89" s="6">
        <f t="shared" si="9"/>
        <v>203326530.36203521</v>
      </c>
    </row>
    <row r="90" spans="1:6" x14ac:dyDescent="0.3">
      <c r="A90" s="6">
        <f t="shared" si="7"/>
        <v>3340986725.8681669</v>
      </c>
      <c r="C90" s="6">
        <f t="shared" si="9"/>
        <v>205326530.36203521</v>
      </c>
    </row>
    <row r="91" spans="1:6" x14ac:dyDescent="0.3">
      <c r="A91" s="6">
        <f t="shared" si="7"/>
        <v>3510136062.1615753</v>
      </c>
      <c r="C91" s="6">
        <f t="shared" si="9"/>
        <v>207326530.36203521</v>
      </c>
    </row>
    <row r="92" spans="1:6" x14ac:dyDescent="0.3">
      <c r="A92" s="6">
        <f t="shared" si="7"/>
        <v>3687742865.2696543</v>
      </c>
      <c r="C92" s="6">
        <f t="shared" si="9"/>
        <v>209326530.36203521</v>
      </c>
    </row>
    <row r="93" spans="1:6" x14ac:dyDescent="0.3">
      <c r="A93" s="6">
        <f t="shared" si="7"/>
        <v>3874230008.5331373</v>
      </c>
      <c r="C93" s="6">
        <f t="shared" si="9"/>
        <v>211326530.36203521</v>
      </c>
    </row>
    <row r="94" spans="1:6" x14ac:dyDescent="0.3">
      <c r="A94" s="6">
        <f t="shared" si="7"/>
        <v>4070041508.9597945</v>
      </c>
      <c r="C94" s="6">
        <f t="shared" si="9"/>
        <v>213326530.36203521</v>
      </c>
    </row>
    <row r="95" spans="1:6" x14ac:dyDescent="0.3">
      <c r="A95" s="6">
        <f t="shared" si="7"/>
        <v>4275643584.4077845</v>
      </c>
      <c r="C95" s="6">
        <f t="shared" si="9"/>
        <v>215326530.36203521</v>
      </c>
    </row>
    <row r="96" spans="1:6" x14ac:dyDescent="0.3">
      <c r="A96" s="6">
        <f t="shared" si="7"/>
        <v>4491525763.6281738</v>
      </c>
      <c r="B96" s="6">
        <v>8</v>
      </c>
      <c r="C96" s="6">
        <f>(C95+F$2)*D96</f>
        <v>224932958.92470643</v>
      </c>
      <c r="D96" s="2">
        <f>$H$2</f>
        <v>1.0349999999999999</v>
      </c>
      <c r="F96" s="2">
        <f>A96/C96</f>
        <v>19.968286484559417</v>
      </c>
    </row>
    <row r="97" spans="1:6" x14ac:dyDescent="0.3">
      <c r="A97" s="6">
        <f t="shared" si="7"/>
        <v>4718202051.8095827</v>
      </c>
      <c r="C97" s="6">
        <f>C96+F$2</f>
        <v>226932958.92470643</v>
      </c>
    </row>
    <row r="98" spans="1:6" x14ac:dyDescent="0.3">
      <c r="A98" s="6">
        <f t="shared" si="7"/>
        <v>4956212154.4000616</v>
      </c>
      <c r="C98" s="6">
        <f t="shared" ref="C98:C107" si="10">C97+F$2</f>
        <v>228932958.92470643</v>
      </c>
    </row>
    <row r="99" spans="1:6" x14ac:dyDescent="0.3">
      <c r="A99" s="6">
        <f t="shared" si="7"/>
        <v>5206122762.1200647</v>
      </c>
      <c r="C99" s="6">
        <f t="shared" si="10"/>
        <v>230932958.92470643</v>
      </c>
    </row>
    <row r="100" spans="1:6" x14ac:dyDescent="0.3">
      <c r="A100" s="6">
        <f t="shared" si="7"/>
        <v>5468528900.2260685</v>
      </c>
      <c r="C100" s="6">
        <f t="shared" si="10"/>
        <v>232932958.92470643</v>
      </c>
    </row>
    <row r="101" spans="1:6" x14ac:dyDescent="0.3">
      <c r="A101" s="6">
        <f t="shared" si="7"/>
        <v>5744055345.2373724</v>
      </c>
      <c r="C101" s="6">
        <f t="shared" si="10"/>
        <v>234932958.92470643</v>
      </c>
    </row>
    <row r="102" spans="1:6" x14ac:dyDescent="0.3">
      <c r="A102" s="6">
        <f t="shared" si="7"/>
        <v>6033358112.4992409</v>
      </c>
      <c r="C102" s="6">
        <f t="shared" si="10"/>
        <v>236932958.92470643</v>
      </c>
    </row>
    <row r="103" spans="1:6" x14ac:dyDescent="0.3">
      <c r="A103" s="6">
        <f t="shared" si="7"/>
        <v>6337126018.1242027</v>
      </c>
      <c r="C103" s="6">
        <f t="shared" si="10"/>
        <v>238932958.92470643</v>
      </c>
    </row>
    <row r="104" spans="1:6" x14ac:dyDescent="0.3">
      <c r="A104" s="6">
        <f t="shared" si="7"/>
        <v>6656082319.0304127</v>
      </c>
      <c r="C104" s="6">
        <f t="shared" si="10"/>
        <v>240932958.92470643</v>
      </c>
    </row>
    <row r="105" spans="1:6" x14ac:dyDescent="0.3">
      <c r="A105" s="6">
        <f t="shared" si="7"/>
        <v>6990986434.9819336</v>
      </c>
      <c r="C105" s="6">
        <f t="shared" si="10"/>
        <v>242932958.92470643</v>
      </c>
    </row>
    <row r="106" spans="1:6" x14ac:dyDescent="0.3">
      <c r="A106" s="6">
        <f t="shared" si="7"/>
        <v>7342635756.7310305</v>
      </c>
      <c r="C106" s="6">
        <f t="shared" si="10"/>
        <v>244932958.92470643</v>
      </c>
    </row>
    <row r="107" spans="1:6" x14ac:dyDescent="0.3">
      <c r="A107" s="6">
        <f t="shared" si="7"/>
        <v>7711867544.5675821</v>
      </c>
      <c r="C107" s="6">
        <f t="shared" si="10"/>
        <v>246932958.92470643</v>
      </c>
    </row>
    <row r="108" spans="1:6" x14ac:dyDescent="0.3">
      <c r="A108" s="6">
        <f t="shared" si="7"/>
        <v>8099560921.7959614</v>
      </c>
      <c r="B108" s="6">
        <v>9</v>
      </c>
      <c r="C108" s="6">
        <f>(C107+F$2)*D108</f>
        <v>257645612.48707113</v>
      </c>
      <c r="D108" s="2">
        <f>$H$2</f>
        <v>1.0349999999999999</v>
      </c>
      <c r="F108" s="2">
        <f>A108/C108</f>
        <v>31.436828454443035</v>
      </c>
    </row>
    <row r="109" spans="1:6" x14ac:dyDescent="0.3">
      <c r="A109" s="6">
        <f t="shared" si="7"/>
        <v>8506638967.8857594</v>
      </c>
      <c r="C109" s="6">
        <f>C108+F$2</f>
        <v>259645612.48707113</v>
      </c>
    </row>
    <row r="110" spans="1:6" x14ac:dyDescent="0.3">
      <c r="A110" s="6">
        <f t="shared" si="7"/>
        <v>8934070916.2800484</v>
      </c>
      <c r="C110" s="6">
        <f t="shared" ref="C110:C119" si="11">C109+F$2</f>
        <v>261645612.48707113</v>
      </c>
    </row>
    <row r="111" spans="1:6" x14ac:dyDescent="0.3">
      <c r="A111" s="6">
        <f t="shared" si="7"/>
        <v>9382874462.0940514</v>
      </c>
      <c r="C111" s="6">
        <f t="shared" si="11"/>
        <v>263645612.48707113</v>
      </c>
    </row>
    <row r="112" spans="1:6" x14ac:dyDescent="0.3">
      <c r="A112" s="6">
        <f t="shared" si="7"/>
        <v>9854118185.1987553</v>
      </c>
      <c r="C112" s="6">
        <f t="shared" si="11"/>
        <v>265645612.48707113</v>
      </c>
    </row>
    <row r="113" spans="1:6" x14ac:dyDescent="0.3">
      <c r="A113" s="6">
        <f t="shared" si="7"/>
        <v>10348924094.458693</v>
      </c>
      <c r="C113" s="6">
        <f t="shared" si="11"/>
        <v>267645612.48707113</v>
      </c>
    </row>
    <row r="114" spans="1:6" x14ac:dyDescent="0.3">
      <c r="A114" s="6">
        <f t="shared" si="7"/>
        <v>10868470299.181627</v>
      </c>
      <c r="C114" s="6">
        <f t="shared" si="11"/>
        <v>269645612.48707116</v>
      </c>
    </row>
    <row r="115" spans="1:6" x14ac:dyDescent="0.3">
      <c r="A115" s="6">
        <f t="shared" si="7"/>
        <v>11413993814.140709</v>
      </c>
      <c r="C115" s="6">
        <f t="shared" si="11"/>
        <v>271645612.48707116</v>
      </c>
    </row>
    <row r="116" spans="1:6" x14ac:dyDescent="0.3">
      <c r="A116" s="6">
        <f t="shared" si="7"/>
        <v>11986793504.847744</v>
      </c>
      <c r="C116" s="6">
        <f t="shared" si="11"/>
        <v>273645612.48707116</v>
      </c>
    </row>
    <row r="117" spans="1:6" x14ac:dyDescent="0.3">
      <c r="A117" s="6">
        <f t="shared" si="7"/>
        <v>12588233180.090132</v>
      </c>
      <c r="C117" s="6">
        <f t="shared" si="11"/>
        <v>275645612.48707116</v>
      </c>
    </row>
    <row r="118" spans="1:6" x14ac:dyDescent="0.3">
      <c r="A118" s="6">
        <f t="shared" si="7"/>
        <v>13219744839.094639</v>
      </c>
      <c r="C118" s="6">
        <f t="shared" si="11"/>
        <v>277645612.48707116</v>
      </c>
    </row>
    <row r="119" spans="1:6" x14ac:dyDescent="0.3">
      <c r="A119" s="6">
        <f t="shared" si="7"/>
        <v>13882832081.049372</v>
      </c>
      <c r="C119" s="6">
        <f t="shared" si="11"/>
        <v>279645612.48707116</v>
      </c>
    </row>
    <row r="120" spans="1:6" x14ac:dyDescent="0.3">
      <c r="A120" s="6">
        <f t="shared" si="7"/>
        <v>14579073685.101841</v>
      </c>
      <c r="B120" s="6">
        <v>10</v>
      </c>
      <c r="C120" s="6">
        <f>(C119+F$2)*D120</f>
        <v>291503208.92411864</v>
      </c>
      <c r="D120" s="2">
        <f>$H$2</f>
        <v>1.0349999999999999</v>
      </c>
      <c r="F120" s="2">
        <f>A120/C120</f>
        <v>50.013424342429545</v>
      </c>
    </row>
    <row r="121" spans="1:6" x14ac:dyDescent="0.3">
      <c r="A121" s="6">
        <f t="shared" si="7"/>
        <v>15310127369.356934</v>
      </c>
      <c r="C121" s="6">
        <f>C120+F$2</f>
        <v>293503208.92411864</v>
      </c>
    </row>
    <row r="122" spans="1:6" x14ac:dyDescent="0.3">
      <c r="A122" s="6">
        <f t="shared" si="7"/>
        <v>16077733737.824781</v>
      </c>
      <c r="C122" s="6">
        <f t="shared" ref="C122:C131" si="12">C121+F$2</f>
        <v>295503208.92411864</v>
      </c>
    </row>
    <row r="123" spans="1:6" x14ac:dyDescent="0.3">
      <c r="A123" s="6">
        <f t="shared" si="7"/>
        <v>16883720424.716021</v>
      </c>
      <c r="C123" s="6">
        <f t="shared" si="12"/>
        <v>297503208.92411864</v>
      </c>
    </row>
    <row r="124" spans="1:6" x14ac:dyDescent="0.3">
      <c r="A124" s="6">
        <f t="shared" si="7"/>
        <v>17730006445.951824</v>
      </c>
      <c r="C124" s="6">
        <f t="shared" si="12"/>
        <v>299503208.92411864</v>
      </c>
    </row>
    <row r="125" spans="1:6" x14ac:dyDescent="0.3">
      <c r="A125" s="6">
        <f t="shared" si="7"/>
        <v>18618606768.249416</v>
      </c>
      <c r="C125" s="6">
        <f t="shared" si="12"/>
        <v>301503208.92411864</v>
      </c>
    </row>
    <row r="126" spans="1:6" x14ac:dyDescent="0.3">
      <c r="A126" s="6">
        <f t="shared" si="7"/>
        <v>19551637106.661888</v>
      </c>
      <c r="C126" s="6">
        <f t="shared" si="12"/>
        <v>303503208.92411864</v>
      </c>
    </row>
    <row r="127" spans="1:6" x14ac:dyDescent="0.3">
      <c r="A127" s="6">
        <f t="shared" si="7"/>
        <v>20531318961.994984</v>
      </c>
      <c r="C127" s="6">
        <f t="shared" si="12"/>
        <v>305503208.92411864</v>
      </c>
    </row>
    <row r="128" spans="1:6" x14ac:dyDescent="0.3">
      <c r="A128" s="6">
        <f t="shared" si="7"/>
        <v>21559984910.094734</v>
      </c>
      <c r="C128" s="6">
        <f t="shared" si="12"/>
        <v>307503208.92411864</v>
      </c>
    </row>
    <row r="129" spans="1:6" x14ac:dyDescent="0.3">
      <c r="A129" s="6">
        <f t="shared" si="7"/>
        <v>22640084155.599472</v>
      </c>
      <c r="C129" s="6">
        <f t="shared" si="12"/>
        <v>309503208.92411864</v>
      </c>
    </row>
    <row r="130" spans="1:6" x14ac:dyDescent="0.3">
      <c r="A130" s="6">
        <f t="shared" si="7"/>
        <v>23774188363.379448</v>
      </c>
      <c r="C130" s="6">
        <f t="shared" si="12"/>
        <v>311503208.92411864</v>
      </c>
    </row>
    <row r="131" spans="1:6" x14ac:dyDescent="0.3">
      <c r="A131" s="6">
        <f t="shared" si="7"/>
        <v>24964997781.54842</v>
      </c>
      <c r="C131" s="6">
        <f t="shared" si="12"/>
        <v>313503208.92411864</v>
      </c>
    </row>
    <row r="132" spans="1:6" x14ac:dyDescent="0.3">
      <c r="A132" s="6">
        <f t="shared" si="7"/>
        <v>26215347670.625843</v>
      </c>
      <c r="B132" s="6">
        <v>11</v>
      </c>
      <c r="C132" s="6">
        <f>(C131+F$2)*D132</f>
        <v>326545821.23646277</v>
      </c>
      <c r="D132" s="2">
        <f>$H$2</f>
        <v>1.0349999999999999</v>
      </c>
      <c r="F132" s="2">
        <f>A132/C132</f>
        <v>80.280762961111151</v>
      </c>
    </row>
    <row r="133" spans="1:6" x14ac:dyDescent="0.3">
      <c r="A133" s="6">
        <f t="shared" ref="A133:A168" si="13">(A132+F$2)*G$2</f>
        <v>27528215054.157135</v>
      </c>
      <c r="C133" s="6">
        <f>C132+F$2</f>
        <v>328545821.23646277</v>
      </c>
    </row>
    <row r="134" spans="1:6" x14ac:dyDescent="0.3">
      <c r="A134" s="6">
        <f t="shared" si="13"/>
        <v>28906725806.864994</v>
      </c>
      <c r="C134" s="6">
        <f t="shared" ref="C134:C143" si="14">C133+F$2</f>
        <v>330545821.23646277</v>
      </c>
    </row>
    <row r="135" spans="1:6" x14ac:dyDescent="0.3">
      <c r="A135" s="6">
        <f t="shared" si="13"/>
        <v>30354162097.208244</v>
      </c>
      <c r="C135" s="6">
        <f t="shared" si="14"/>
        <v>332545821.23646277</v>
      </c>
    </row>
    <row r="136" spans="1:6" x14ac:dyDescent="0.3">
      <c r="A136" s="6">
        <f t="shared" si="13"/>
        <v>31873970202.068657</v>
      </c>
      <c r="C136" s="6">
        <f t="shared" si="14"/>
        <v>334545821.23646277</v>
      </c>
    </row>
    <row r="137" spans="1:6" x14ac:dyDescent="0.3">
      <c r="A137" s="6">
        <f t="shared" si="13"/>
        <v>33469768712.172092</v>
      </c>
      <c r="C137" s="6">
        <f t="shared" si="14"/>
        <v>336545821.23646277</v>
      </c>
    </row>
    <row r="138" spans="1:6" x14ac:dyDescent="0.3">
      <c r="A138" s="6">
        <f t="shared" si="13"/>
        <v>35145357147.780701</v>
      </c>
      <c r="C138" s="6">
        <f t="shared" si="14"/>
        <v>338545821.23646277</v>
      </c>
    </row>
    <row r="139" spans="1:6" x14ac:dyDescent="0.3">
      <c r="A139" s="6">
        <f t="shared" si="13"/>
        <v>36904725005.169739</v>
      </c>
      <c r="C139" s="6">
        <f t="shared" si="14"/>
        <v>340545821.23646277</v>
      </c>
    </row>
    <row r="140" spans="1:6" x14ac:dyDescent="0.3">
      <c r="A140" s="6">
        <f t="shared" si="13"/>
        <v>38752061255.42823</v>
      </c>
      <c r="C140" s="6">
        <f t="shared" si="14"/>
        <v>342545821.23646277</v>
      </c>
    </row>
    <row r="141" spans="1:6" x14ac:dyDescent="0.3">
      <c r="A141" s="6">
        <f t="shared" si="13"/>
        <v>40691764318.199646</v>
      </c>
      <c r="C141" s="6">
        <f t="shared" si="14"/>
        <v>344545821.23646277</v>
      </c>
    </row>
    <row r="142" spans="1:6" x14ac:dyDescent="0.3">
      <c r="A142" s="6">
        <f t="shared" si="13"/>
        <v>42728452534.109627</v>
      </c>
      <c r="C142" s="6">
        <f t="shared" si="14"/>
        <v>346545821.23646277</v>
      </c>
    </row>
    <row r="143" spans="1:6" x14ac:dyDescent="0.3">
      <c r="A143" s="6">
        <f t="shared" si="13"/>
        <v>44866975160.815109</v>
      </c>
      <c r="C143" s="6">
        <f t="shared" si="14"/>
        <v>348545821.23646277</v>
      </c>
    </row>
    <row r="144" spans="1:6" x14ac:dyDescent="0.3">
      <c r="A144" s="6">
        <f t="shared" si="13"/>
        <v>47112423918.855865</v>
      </c>
      <c r="B144" s="6">
        <v>12</v>
      </c>
      <c r="C144" s="6">
        <f>(C143+F$2)*D144</f>
        <v>362814924.97973895</v>
      </c>
      <c r="D144" s="2">
        <f>$H$2</f>
        <v>1.0349999999999999</v>
      </c>
      <c r="F144" s="2">
        <f>A144/C144</f>
        <v>129.85249689352446</v>
      </c>
    </row>
    <row r="145" spans="1:6" x14ac:dyDescent="0.3">
      <c r="A145" s="6">
        <f t="shared" si="13"/>
        <v>49470145114.79866</v>
      </c>
      <c r="C145" s="6">
        <f>C144+F$2</f>
        <v>364814924.97973895</v>
      </c>
    </row>
    <row r="146" spans="1:6" x14ac:dyDescent="0.3">
      <c r="A146" s="6">
        <f t="shared" si="13"/>
        <v>51945752370.538597</v>
      </c>
      <c r="C146" s="6">
        <f t="shared" ref="C146:C155" si="15">C145+F$2</f>
        <v>366814924.97973895</v>
      </c>
    </row>
    <row r="147" spans="1:6" x14ac:dyDescent="0.3">
      <c r="A147" s="6">
        <f t="shared" si="13"/>
        <v>54545139989.065529</v>
      </c>
      <c r="C147" s="6">
        <f t="shared" si="15"/>
        <v>368814924.97973895</v>
      </c>
    </row>
    <row r="148" spans="1:6" x14ac:dyDescent="0.3">
      <c r="A148" s="6">
        <f t="shared" si="13"/>
        <v>57274496988.518806</v>
      </c>
      <c r="C148" s="6">
        <f t="shared" si="15"/>
        <v>370814924.97973895</v>
      </c>
    </row>
    <row r="149" spans="1:6" x14ac:dyDescent="0.3">
      <c r="A149" s="6">
        <f t="shared" si="13"/>
        <v>60140321837.944748</v>
      </c>
      <c r="C149" s="6">
        <f t="shared" si="15"/>
        <v>372814924.97973895</v>
      </c>
    </row>
    <row r="150" spans="1:6" x14ac:dyDescent="0.3">
      <c r="A150" s="6">
        <f t="shared" si="13"/>
        <v>63149437929.841988</v>
      </c>
      <c r="C150" s="6">
        <f t="shared" si="15"/>
        <v>374814924.97973895</v>
      </c>
    </row>
    <row r="151" spans="1:6" x14ac:dyDescent="0.3">
      <c r="A151" s="6">
        <f t="shared" si="13"/>
        <v>66309009826.334091</v>
      </c>
      <c r="C151" s="6">
        <f t="shared" si="15"/>
        <v>376814924.97973895</v>
      </c>
    </row>
    <row r="152" spans="1:6" x14ac:dyDescent="0.3">
      <c r="A152" s="6">
        <f t="shared" si="13"/>
        <v>69626560317.650803</v>
      </c>
      <c r="C152" s="6">
        <f t="shared" si="15"/>
        <v>378814924.97973895</v>
      </c>
    </row>
    <row r="153" spans="1:6" x14ac:dyDescent="0.3">
      <c r="A153" s="6">
        <f t="shared" si="13"/>
        <v>73109988333.53334</v>
      </c>
      <c r="C153" s="6">
        <f t="shared" si="15"/>
        <v>380814924.97973895</v>
      </c>
    </row>
    <row r="154" spans="1:6" x14ac:dyDescent="0.3">
      <c r="A154" s="6">
        <f t="shared" si="13"/>
        <v>76767587750.210007</v>
      </c>
      <c r="C154" s="6">
        <f t="shared" si="15"/>
        <v>382814924.97973895</v>
      </c>
    </row>
    <row r="155" spans="1:6" x14ac:dyDescent="0.3">
      <c r="A155" s="6">
        <f t="shared" si="13"/>
        <v>80608067137.720505</v>
      </c>
      <c r="C155" s="6">
        <f t="shared" si="15"/>
        <v>384814924.97973895</v>
      </c>
    </row>
    <row r="156" spans="1:6" x14ac:dyDescent="0.3">
      <c r="A156" s="6">
        <f t="shared" si="13"/>
        <v>84640570494.606537</v>
      </c>
      <c r="B156" s="6">
        <v>13</v>
      </c>
      <c r="C156" s="6">
        <f>(C155+F$2)*D156</f>
        <v>400353447.35402977</v>
      </c>
      <c r="D156" s="2">
        <f>$H$2</f>
        <v>1.0349999999999999</v>
      </c>
      <c r="F156" s="2">
        <f>A156/C156</f>
        <v>211.41461639459661</v>
      </c>
    </row>
    <row r="157" spans="1:6" x14ac:dyDescent="0.3">
      <c r="A157" s="6">
        <f t="shared" si="13"/>
        <v>88874699019.336868</v>
      </c>
      <c r="C157" s="6">
        <f>C156+F$2</f>
        <v>402353447.35402977</v>
      </c>
    </row>
    <row r="158" spans="1:6" x14ac:dyDescent="0.3">
      <c r="A158" s="6">
        <f t="shared" si="13"/>
        <v>93320533970.303711</v>
      </c>
      <c r="C158" s="6">
        <f t="shared" ref="C158:C167" si="16">C157+F$2</f>
        <v>404353447.35402977</v>
      </c>
    </row>
    <row r="159" spans="1:6" x14ac:dyDescent="0.3">
      <c r="A159" s="6">
        <f t="shared" si="13"/>
        <v>97988660668.818893</v>
      </c>
      <c r="C159" s="6">
        <f t="shared" si="16"/>
        <v>406353447.35402977</v>
      </c>
    </row>
    <row r="160" spans="1:6" x14ac:dyDescent="0.3">
      <c r="A160" s="6">
        <f t="shared" si="13"/>
        <v>102890193702.25984</v>
      </c>
      <c r="C160" s="6">
        <f t="shared" si="16"/>
        <v>408353447.35402977</v>
      </c>
    </row>
    <row r="161" spans="1:6" x14ac:dyDescent="0.3">
      <c r="A161" s="6">
        <f t="shared" si="13"/>
        <v>108036803387.37283</v>
      </c>
      <c r="C161" s="6">
        <f t="shared" si="16"/>
        <v>410353447.35402977</v>
      </c>
    </row>
    <row r="162" spans="1:6" x14ac:dyDescent="0.3">
      <c r="A162" s="6">
        <f t="shared" si="13"/>
        <v>113440743556.74149</v>
      </c>
      <c r="C162" s="6">
        <f t="shared" si="16"/>
        <v>412353447.35402977</v>
      </c>
    </row>
    <row r="163" spans="1:6" x14ac:dyDescent="0.3">
      <c r="A163" s="6">
        <f t="shared" si="13"/>
        <v>119114880734.57857</v>
      </c>
      <c r="C163" s="6">
        <f t="shared" si="16"/>
        <v>414353447.35402977</v>
      </c>
    </row>
    <row r="164" spans="1:6" x14ac:dyDescent="0.3">
      <c r="A164" s="6">
        <f t="shared" si="13"/>
        <v>125072724771.3075</v>
      </c>
      <c r="C164" s="6">
        <f t="shared" si="16"/>
        <v>416353447.35402977</v>
      </c>
    </row>
    <row r="165" spans="1:6" x14ac:dyDescent="0.3">
      <c r="A165" s="6">
        <f t="shared" si="13"/>
        <v>131328461009.87288</v>
      </c>
      <c r="C165" s="6">
        <f t="shared" si="16"/>
        <v>418353447.35402977</v>
      </c>
    </row>
    <row r="166" spans="1:6" x14ac:dyDescent="0.3">
      <c r="A166" s="6">
        <f t="shared" si="13"/>
        <v>137896984060.36652</v>
      </c>
      <c r="C166" s="6">
        <f t="shared" si="16"/>
        <v>420353447.35402977</v>
      </c>
    </row>
    <row r="167" spans="1:6" x14ac:dyDescent="0.3">
      <c r="A167" s="6">
        <f t="shared" si="13"/>
        <v>144793933263.38486</v>
      </c>
      <c r="C167" s="6">
        <f t="shared" si="16"/>
        <v>422353447.35402977</v>
      </c>
    </row>
    <row r="168" spans="1:6" x14ac:dyDescent="0.3">
      <c r="A168" s="6">
        <f t="shared" si="13"/>
        <v>152035729926.55411</v>
      </c>
      <c r="B168" s="6">
        <v>14</v>
      </c>
      <c r="C168" s="6">
        <f>(C167+F$2)*D168</f>
        <v>439205818.01142079</v>
      </c>
      <c r="D168" s="2">
        <f>$H$2</f>
        <v>1.0349999999999999</v>
      </c>
      <c r="F168" s="2">
        <f>A168/C168</f>
        <v>346.1605554655942</v>
      </c>
    </row>
    <row r="169" spans="1:6" x14ac:dyDescent="0.3">
      <c r="A169" s="6">
        <f t="shared" ref="A169:A180" si="17">(A168+F$2)*G$2</f>
        <v>159639616422.88181</v>
      </c>
      <c r="C169" s="6">
        <f>C168+F$2</f>
        <v>441205818.01142079</v>
      </c>
    </row>
    <row r="170" spans="1:6" x14ac:dyDescent="0.3">
      <c r="A170" s="6">
        <f t="shared" si="17"/>
        <v>167623697244.02591</v>
      </c>
      <c r="C170" s="6">
        <f t="shared" ref="C170:C179" si="18">C169+F$2</f>
        <v>443205818.01142079</v>
      </c>
    </row>
    <row r="171" spans="1:6" x14ac:dyDescent="0.3">
      <c r="A171" s="6">
        <f t="shared" si="17"/>
        <v>176006982106.2272</v>
      </c>
      <c r="C171" s="6">
        <f t="shared" si="18"/>
        <v>445205818.01142079</v>
      </c>
    </row>
    <row r="172" spans="1:6" x14ac:dyDescent="0.3">
      <c r="A172" s="6">
        <f t="shared" si="17"/>
        <v>184809431211.53857</v>
      </c>
      <c r="C172" s="6">
        <f t="shared" si="18"/>
        <v>447205818.01142079</v>
      </c>
    </row>
    <row r="173" spans="1:6" x14ac:dyDescent="0.3">
      <c r="A173" s="6">
        <f t="shared" si="17"/>
        <v>194052002772.11551</v>
      </c>
      <c r="C173" s="6">
        <f t="shared" si="18"/>
        <v>449205818.01142079</v>
      </c>
    </row>
    <row r="174" spans="1:6" x14ac:dyDescent="0.3">
      <c r="A174" s="6">
        <f t="shared" si="17"/>
        <v>203756702910.72128</v>
      </c>
      <c r="C174" s="6">
        <f t="shared" si="18"/>
        <v>451205818.01142079</v>
      </c>
    </row>
    <row r="175" spans="1:6" x14ac:dyDescent="0.3">
      <c r="A175" s="6">
        <f t="shared" si="17"/>
        <v>213946638056.25735</v>
      </c>
      <c r="C175" s="6">
        <f t="shared" si="18"/>
        <v>453205818.01142079</v>
      </c>
    </row>
    <row r="176" spans="1:6" x14ac:dyDescent="0.3">
      <c r="A176" s="6">
        <f t="shared" si="17"/>
        <v>224646069959.07022</v>
      </c>
      <c r="C176" s="6">
        <f t="shared" si="18"/>
        <v>455205818.01142079</v>
      </c>
    </row>
    <row r="177" spans="1:6" x14ac:dyDescent="0.3">
      <c r="A177" s="6">
        <f t="shared" si="17"/>
        <v>235880473457.02374</v>
      </c>
      <c r="C177" s="6">
        <f t="shared" si="18"/>
        <v>457205818.01142079</v>
      </c>
    </row>
    <row r="178" spans="1:6" x14ac:dyDescent="0.3">
      <c r="A178" s="6">
        <f t="shared" si="17"/>
        <v>247676597129.87494</v>
      </c>
      <c r="C178" s="6">
        <f t="shared" si="18"/>
        <v>459205818.01142079</v>
      </c>
    </row>
    <row r="179" spans="1:6" x14ac:dyDescent="0.3">
      <c r="A179" s="6">
        <f t="shared" si="17"/>
        <v>260062526986.36868</v>
      </c>
      <c r="C179" s="6">
        <f t="shared" si="18"/>
        <v>461205818.01142079</v>
      </c>
    </row>
    <row r="180" spans="1:6" x14ac:dyDescent="0.3">
      <c r="A180" s="6">
        <f t="shared" si="17"/>
        <v>273067753335.68713</v>
      </c>
      <c r="B180" s="6">
        <v>15</v>
      </c>
      <c r="C180" s="6">
        <f>(C179+F$2)*D180</f>
        <v>479418021.64182049</v>
      </c>
      <c r="D180" s="2">
        <f>$H$2</f>
        <v>1.0349999999999999</v>
      </c>
      <c r="F180" s="2">
        <f>A180/C180</f>
        <v>569.58174496765093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Robomation</dc:creator>
  <cp:lastModifiedBy>Robomation</cp:lastModifiedBy>
  <dcterms:created xsi:type="dcterms:W3CDTF">2024-03-21T01:15:17Z</dcterms:created>
  <dcterms:modified xsi:type="dcterms:W3CDTF">2024-03-25T07:34:04Z</dcterms:modified>
</cp:coreProperties>
</file>