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omation_TUF15\personal_tjdtn\PIO_check\"/>
    </mc:Choice>
  </mc:AlternateContent>
  <xr:revisionPtr revIDLastSave="0" documentId="13_ncr:1_{31FD450F-186D-4919-BBFE-C73AC1D98498}" xr6:coauthVersionLast="47" xr6:coauthVersionMax="47" xr10:uidLastSave="{00000000-0000-0000-0000-000000000000}"/>
  <bookViews>
    <workbookView xWindow="4920" yWindow="2355" windowWidth="23235" windowHeight="12825" xr2:uid="{385024C5-CB96-4C20-A0A9-1BB6D9BF6AC5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" i="2"/>
  <c r="B1" i="2"/>
  <c r="E180" i="2"/>
  <c r="E168" i="2"/>
  <c r="E156" i="2"/>
  <c r="E144" i="2"/>
  <c r="E132" i="2"/>
  <c r="E120" i="2"/>
  <c r="E108" i="2"/>
  <c r="E96" i="2"/>
  <c r="E84" i="2"/>
  <c r="E72" i="2"/>
  <c r="E60" i="2"/>
  <c r="E48" i="2"/>
  <c r="E36" i="2"/>
  <c r="E24" i="2"/>
  <c r="E13" i="2"/>
  <c r="O15" i="1"/>
  <c r="O16" i="1"/>
  <c r="O17" i="1"/>
  <c r="O18" i="1"/>
  <c r="O14" i="1"/>
  <c r="K16" i="1"/>
  <c r="K17" i="1" s="1"/>
  <c r="K18" i="1" s="1"/>
  <c r="K15" i="1"/>
  <c r="N16" i="1"/>
  <c r="N17" i="1" s="1"/>
  <c r="N18" i="1" s="1"/>
  <c r="N15" i="1"/>
  <c r="L16" i="1"/>
  <c r="L17" i="1"/>
  <c r="L18" i="1"/>
  <c r="L15" i="1"/>
  <c r="M24" i="1"/>
  <c r="K23" i="1"/>
  <c r="B23" i="1"/>
  <c r="B22" i="1"/>
  <c r="D8" i="1"/>
  <c r="C8" i="1"/>
  <c r="L7" i="1"/>
  <c r="M7" i="1" s="1"/>
  <c r="F7" i="1"/>
  <c r="E7" i="1"/>
  <c r="L6" i="1"/>
  <c r="N6" i="1" s="1"/>
  <c r="F6" i="1"/>
  <c r="E6" i="1"/>
  <c r="L5" i="1"/>
  <c r="F5" i="1"/>
  <c r="E5" i="1"/>
  <c r="L4" i="1"/>
  <c r="K4" i="1"/>
  <c r="K8" i="1" s="1"/>
  <c r="D2" i="2"/>
  <c r="D3" i="2"/>
  <c r="D4" i="2" s="1"/>
  <c r="D5" i="2" s="1"/>
  <c r="D6" i="2" s="1"/>
  <c r="D7" i="2" s="1"/>
  <c r="D8" i="2" s="1"/>
  <c r="D9" i="2" s="1"/>
  <c r="D10" i="2" s="1"/>
  <c r="D11" i="2" s="1"/>
  <c r="D12" i="2" s="1"/>
  <c r="B2" i="2"/>
  <c r="B3" i="2" s="1"/>
  <c r="B4" i="2" l="1"/>
  <c r="F3" i="2"/>
  <c r="F2" i="2"/>
  <c r="D13" i="2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L8" i="1"/>
  <c r="F8" i="1"/>
  <c r="M6" i="1"/>
  <c r="M8" i="1"/>
  <c r="N8" i="1"/>
  <c r="N7" i="1"/>
  <c r="M5" i="1"/>
  <c r="N5" i="1"/>
  <c r="E8" i="1"/>
  <c r="B5" i="2" l="1"/>
  <c r="F4" i="2"/>
  <c r="D49" i="2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B6" i="2" l="1"/>
  <c r="F5" i="2"/>
  <c r="D61" i="2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B7" i="2" l="1"/>
  <c r="F6" i="2"/>
  <c r="D73" i="2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B8" i="2" l="1"/>
  <c r="F7" i="2"/>
  <c r="D85" i="2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B9" i="2" l="1"/>
  <c r="F8" i="2"/>
  <c r="D97" i="2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B10" i="2" l="1"/>
  <c r="F9" i="2"/>
  <c r="D109" i="2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B11" i="2" l="1"/>
  <c r="F10" i="2"/>
  <c r="D121" i="2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B12" i="2" l="1"/>
  <c r="F11" i="2"/>
  <c r="D133" i="2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B13" i="2" l="1"/>
  <c r="G13" i="2" s="1"/>
  <c r="F12" i="2"/>
  <c r="D145" i="2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F13" i="2" l="1"/>
  <c r="B14" i="2"/>
  <c r="D157" i="2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F14" i="2" l="1"/>
  <c r="B15" i="2"/>
  <c r="D169" i="2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F15" i="2" l="1"/>
  <c r="B16" i="2"/>
  <c r="F16" i="2" l="1"/>
  <c r="B17" i="2"/>
  <c r="F17" i="2" l="1"/>
  <c r="B18" i="2"/>
  <c r="F18" i="2" l="1"/>
  <c r="B19" i="2"/>
  <c r="F19" i="2" l="1"/>
  <c r="B20" i="2"/>
  <c r="F20" i="2" l="1"/>
  <c r="B21" i="2"/>
  <c r="B22" i="2" l="1"/>
  <c r="F21" i="2"/>
  <c r="B23" i="2" l="1"/>
  <c r="F22" i="2"/>
  <c r="B24" i="2" l="1"/>
  <c r="G24" i="2" s="1"/>
  <c r="F23" i="2"/>
  <c r="F24" i="2" l="1"/>
  <c r="B25" i="2"/>
  <c r="B26" i="2" l="1"/>
  <c r="F25" i="2"/>
  <c r="B27" i="2" l="1"/>
  <c r="F26" i="2"/>
  <c r="B28" i="2" l="1"/>
  <c r="F27" i="2"/>
  <c r="B29" i="2" l="1"/>
  <c r="F28" i="2"/>
  <c r="B30" i="2" l="1"/>
  <c r="F29" i="2"/>
  <c r="B31" i="2" l="1"/>
  <c r="F30" i="2"/>
  <c r="B32" i="2" l="1"/>
  <c r="F31" i="2"/>
  <c r="B33" i="2" l="1"/>
  <c r="F32" i="2"/>
  <c r="B34" i="2" l="1"/>
  <c r="F33" i="2"/>
  <c r="B35" i="2" l="1"/>
  <c r="F34" i="2"/>
  <c r="B36" i="2" l="1"/>
  <c r="G36" i="2" s="1"/>
  <c r="F35" i="2"/>
  <c r="F36" i="2" l="1"/>
  <c r="B37" i="2"/>
  <c r="B38" i="2" l="1"/>
  <c r="F37" i="2"/>
  <c r="B39" i="2" l="1"/>
  <c r="F38" i="2"/>
  <c r="B40" i="2" l="1"/>
  <c r="F39" i="2"/>
  <c r="B41" i="2" l="1"/>
  <c r="F40" i="2"/>
  <c r="B42" i="2" l="1"/>
  <c r="F41" i="2"/>
  <c r="B43" i="2" l="1"/>
  <c r="F42" i="2"/>
  <c r="B44" i="2" l="1"/>
  <c r="F43" i="2"/>
  <c r="B45" i="2" l="1"/>
  <c r="F44" i="2"/>
  <c r="B46" i="2" l="1"/>
  <c r="F45" i="2"/>
  <c r="B47" i="2" l="1"/>
  <c r="F46" i="2"/>
  <c r="B48" i="2" l="1"/>
  <c r="G48" i="2" s="1"/>
  <c r="F47" i="2"/>
  <c r="F48" i="2" l="1"/>
  <c r="B49" i="2"/>
  <c r="B50" i="2" l="1"/>
  <c r="F49" i="2"/>
  <c r="B51" i="2" l="1"/>
  <c r="F50" i="2"/>
  <c r="B52" i="2" l="1"/>
  <c r="F51" i="2"/>
  <c r="B53" i="2" l="1"/>
  <c r="F52" i="2"/>
  <c r="B54" i="2" l="1"/>
  <c r="F53" i="2"/>
  <c r="B55" i="2" l="1"/>
  <c r="F54" i="2"/>
  <c r="B56" i="2" l="1"/>
  <c r="F55" i="2"/>
  <c r="B57" i="2" l="1"/>
  <c r="F56" i="2"/>
  <c r="B58" i="2" l="1"/>
  <c r="F57" i="2"/>
  <c r="B59" i="2" l="1"/>
  <c r="F58" i="2"/>
  <c r="B60" i="2" l="1"/>
  <c r="G60" i="2" s="1"/>
  <c r="F59" i="2"/>
  <c r="F60" i="2" l="1"/>
  <c r="B61" i="2"/>
  <c r="B62" i="2" l="1"/>
  <c r="F61" i="2"/>
  <c r="B63" i="2" l="1"/>
  <c r="F62" i="2"/>
  <c r="B64" i="2" l="1"/>
  <c r="F63" i="2"/>
  <c r="B65" i="2" l="1"/>
  <c r="F64" i="2"/>
  <c r="B66" i="2" l="1"/>
  <c r="F65" i="2"/>
  <c r="B67" i="2" l="1"/>
  <c r="F66" i="2"/>
  <c r="B68" i="2" l="1"/>
  <c r="F67" i="2"/>
  <c r="B69" i="2" l="1"/>
  <c r="F68" i="2"/>
  <c r="B70" i="2" l="1"/>
  <c r="F69" i="2"/>
  <c r="B71" i="2" l="1"/>
  <c r="F70" i="2"/>
  <c r="B72" i="2" l="1"/>
  <c r="G72" i="2" s="1"/>
  <c r="F71" i="2"/>
  <c r="F72" i="2" l="1"/>
  <c r="B73" i="2"/>
  <c r="B74" i="2" l="1"/>
  <c r="F73" i="2"/>
  <c r="B75" i="2" l="1"/>
  <c r="F74" i="2"/>
  <c r="B76" i="2" l="1"/>
  <c r="F75" i="2"/>
  <c r="B77" i="2" l="1"/>
  <c r="F76" i="2"/>
  <c r="B78" i="2" l="1"/>
  <c r="F77" i="2"/>
  <c r="B79" i="2" l="1"/>
  <c r="F78" i="2"/>
  <c r="B80" i="2" l="1"/>
  <c r="F79" i="2"/>
  <c r="B81" i="2" l="1"/>
  <c r="F80" i="2"/>
  <c r="B82" i="2" l="1"/>
  <c r="F81" i="2"/>
  <c r="B83" i="2" l="1"/>
  <c r="F82" i="2"/>
  <c r="B84" i="2" l="1"/>
  <c r="G84" i="2" s="1"/>
  <c r="F83" i="2"/>
  <c r="F84" i="2" l="1"/>
  <c r="B85" i="2"/>
  <c r="B86" i="2" l="1"/>
  <c r="F85" i="2"/>
  <c r="B87" i="2" l="1"/>
  <c r="F86" i="2"/>
  <c r="B88" i="2" l="1"/>
  <c r="F87" i="2"/>
  <c r="B89" i="2" l="1"/>
  <c r="F88" i="2"/>
  <c r="B90" i="2" l="1"/>
  <c r="F89" i="2"/>
  <c r="B91" i="2" l="1"/>
  <c r="F90" i="2"/>
  <c r="B92" i="2" l="1"/>
  <c r="F91" i="2"/>
  <c r="B93" i="2" l="1"/>
  <c r="F92" i="2"/>
  <c r="B94" i="2" l="1"/>
  <c r="F93" i="2"/>
  <c r="B95" i="2" l="1"/>
  <c r="F94" i="2"/>
  <c r="B96" i="2" l="1"/>
  <c r="G96" i="2" s="1"/>
  <c r="F95" i="2"/>
  <c r="F96" i="2" l="1"/>
  <c r="B97" i="2"/>
  <c r="B98" i="2" l="1"/>
  <c r="F97" i="2"/>
  <c r="B99" i="2" l="1"/>
  <c r="F98" i="2"/>
  <c r="B100" i="2" l="1"/>
  <c r="F99" i="2"/>
  <c r="B101" i="2" l="1"/>
  <c r="F100" i="2"/>
  <c r="B102" i="2" l="1"/>
  <c r="F101" i="2"/>
  <c r="B103" i="2" l="1"/>
  <c r="F102" i="2"/>
  <c r="B104" i="2" l="1"/>
  <c r="F103" i="2"/>
  <c r="B105" i="2" l="1"/>
  <c r="F104" i="2"/>
  <c r="B106" i="2" l="1"/>
  <c r="F105" i="2"/>
  <c r="B107" i="2" l="1"/>
  <c r="F106" i="2"/>
  <c r="B108" i="2" l="1"/>
  <c r="G108" i="2" s="1"/>
  <c r="F107" i="2"/>
  <c r="F108" i="2" l="1"/>
  <c r="B109" i="2"/>
  <c r="B110" i="2" l="1"/>
  <c r="F109" i="2"/>
  <c r="B111" i="2" l="1"/>
  <c r="F110" i="2"/>
  <c r="B112" i="2" l="1"/>
  <c r="F111" i="2"/>
  <c r="B113" i="2" l="1"/>
  <c r="F112" i="2"/>
  <c r="B114" i="2" l="1"/>
  <c r="F113" i="2"/>
  <c r="B115" i="2" l="1"/>
  <c r="F114" i="2"/>
  <c r="B116" i="2" l="1"/>
  <c r="F115" i="2"/>
  <c r="B117" i="2" l="1"/>
  <c r="F116" i="2"/>
  <c r="B118" i="2" l="1"/>
  <c r="F117" i="2"/>
  <c r="B119" i="2" l="1"/>
  <c r="F118" i="2"/>
  <c r="B120" i="2" l="1"/>
  <c r="G120" i="2" s="1"/>
  <c r="F119" i="2"/>
  <c r="F120" i="2" l="1"/>
  <c r="B121" i="2"/>
  <c r="B122" i="2" l="1"/>
  <c r="F121" i="2"/>
  <c r="B123" i="2" l="1"/>
  <c r="F122" i="2"/>
  <c r="B124" i="2" l="1"/>
  <c r="F123" i="2"/>
  <c r="B125" i="2" l="1"/>
  <c r="F124" i="2"/>
  <c r="B126" i="2" l="1"/>
  <c r="F125" i="2"/>
  <c r="B127" i="2" l="1"/>
  <c r="F126" i="2"/>
  <c r="B128" i="2" l="1"/>
  <c r="F127" i="2"/>
  <c r="B129" i="2" l="1"/>
  <c r="F128" i="2"/>
  <c r="B130" i="2" l="1"/>
  <c r="F129" i="2"/>
  <c r="B131" i="2" l="1"/>
  <c r="F130" i="2"/>
  <c r="B132" i="2" l="1"/>
  <c r="G132" i="2" s="1"/>
  <c r="F131" i="2"/>
  <c r="F132" i="2" l="1"/>
  <c r="B133" i="2"/>
  <c r="B134" i="2" l="1"/>
  <c r="F133" i="2"/>
  <c r="B135" i="2" l="1"/>
  <c r="F134" i="2"/>
  <c r="B136" i="2" l="1"/>
  <c r="F135" i="2"/>
  <c r="B137" i="2" l="1"/>
  <c r="F136" i="2"/>
  <c r="B138" i="2" l="1"/>
  <c r="F137" i="2"/>
  <c r="B139" i="2" l="1"/>
  <c r="F138" i="2"/>
  <c r="B140" i="2" l="1"/>
  <c r="F139" i="2"/>
  <c r="B141" i="2" l="1"/>
  <c r="F140" i="2"/>
  <c r="B142" i="2" l="1"/>
  <c r="F141" i="2"/>
  <c r="B143" i="2" l="1"/>
  <c r="F142" i="2"/>
  <c r="B144" i="2" l="1"/>
  <c r="G144" i="2" s="1"/>
  <c r="F143" i="2"/>
  <c r="F144" i="2" l="1"/>
  <c r="B145" i="2"/>
  <c r="B146" i="2" l="1"/>
  <c r="F145" i="2"/>
  <c r="B147" i="2" l="1"/>
  <c r="F146" i="2"/>
  <c r="B148" i="2" l="1"/>
  <c r="F147" i="2"/>
  <c r="B149" i="2" l="1"/>
  <c r="F148" i="2"/>
  <c r="B150" i="2" l="1"/>
  <c r="F149" i="2"/>
  <c r="B151" i="2" l="1"/>
  <c r="F150" i="2"/>
  <c r="B152" i="2" l="1"/>
  <c r="F151" i="2"/>
  <c r="B153" i="2" l="1"/>
  <c r="F152" i="2"/>
  <c r="B154" i="2" l="1"/>
  <c r="F153" i="2"/>
  <c r="B155" i="2" l="1"/>
  <c r="F154" i="2"/>
  <c r="B156" i="2" l="1"/>
  <c r="G156" i="2" s="1"/>
  <c r="F155" i="2"/>
  <c r="F156" i="2" l="1"/>
  <c r="B157" i="2"/>
  <c r="B158" i="2" l="1"/>
  <c r="F157" i="2"/>
  <c r="B159" i="2" l="1"/>
  <c r="F158" i="2"/>
  <c r="B160" i="2" l="1"/>
  <c r="F159" i="2"/>
  <c r="B161" i="2" l="1"/>
  <c r="F160" i="2"/>
  <c r="B162" i="2" l="1"/>
  <c r="F161" i="2"/>
  <c r="B163" i="2" l="1"/>
  <c r="F162" i="2"/>
  <c r="B164" i="2" l="1"/>
  <c r="F163" i="2"/>
  <c r="B165" i="2" l="1"/>
  <c r="F164" i="2"/>
  <c r="B166" i="2" l="1"/>
  <c r="F165" i="2"/>
  <c r="B167" i="2" l="1"/>
  <c r="F166" i="2"/>
  <c r="B168" i="2" l="1"/>
  <c r="G168" i="2" s="1"/>
  <c r="F167" i="2"/>
  <c r="F168" i="2" l="1"/>
  <c r="B169" i="2"/>
  <c r="B170" i="2" l="1"/>
  <c r="F169" i="2"/>
  <c r="B171" i="2" l="1"/>
  <c r="F170" i="2"/>
  <c r="B172" i="2" l="1"/>
  <c r="F171" i="2"/>
  <c r="B173" i="2" l="1"/>
  <c r="F172" i="2"/>
  <c r="B174" i="2" l="1"/>
  <c r="F173" i="2"/>
  <c r="B175" i="2" l="1"/>
  <c r="F174" i="2"/>
  <c r="B176" i="2" l="1"/>
  <c r="F175" i="2"/>
  <c r="B177" i="2" l="1"/>
  <c r="F176" i="2"/>
  <c r="B178" i="2" l="1"/>
  <c r="F177" i="2"/>
  <c r="B179" i="2" l="1"/>
  <c r="F178" i="2"/>
  <c r="B180" i="2" l="1"/>
  <c r="G180" i="2" s="1"/>
  <c r="F179" i="2"/>
  <c r="F180" i="2" l="1"/>
</calcChain>
</file>

<file path=xl/sharedStrings.xml><?xml version="1.0" encoding="utf-8"?>
<sst xmlns="http://schemas.openxmlformats.org/spreadsheetml/2006/main" count="50" uniqueCount="36">
  <si>
    <t>CMA</t>
    <phoneticPr fontId="1" type="noConversion"/>
  </si>
  <si>
    <t>AMD</t>
    <phoneticPr fontId="1" type="noConversion"/>
  </si>
  <si>
    <t>평매입가</t>
    <phoneticPr fontId="1" type="noConversion"/>
  </si>
  <si>
    <t>수량</t>
    <phoneticPr fontId="1" type="noConversion"/>
  </si>
  <si>
    <t>현재가</t>
    <phoneticPr fontId="1" type="noConversion"/>
  </si>
  <si>
    <t>NVDA</t>
    <phoneticPr fontId="1" type="noConversion"/>
  </si>
  <si>
    <t>MSFT</t>
    <phoneticPr fontId="1" type="noConversion"/>
  </si>
  <si>
    <t>평가손익</t>
    <phoneticPr fontId="1" type="noConversion"/>
  </si>
  <si>
    <t>$</t>
    <phoneticPr fontId="1" type="noConversion"/>
  </si>
  <si>
    <t>총</t>
    <phoneticPr fontId="1" type="noConversion"/>
  </si>
  <si>
    <t>환율</t>
    <phoneticPr fontId="1" type="noConversion"/>
  </si>
  <si>
    <t>손익률</t>
    <phoneticPr fontId="1" type="noConversion"/>
  </si>
  <si>
    <t>\</t>
    <phoneticPr fontId="1" type="noConversion"/>
  </si>
  <si>
    <t>달러</t>
    <phoneticPr fontId="1" type="noConversion"/>
  </si>
  <si>
    <t>ISA</t>
    <phoneticPr fontId="1" type="noConversion"/>
  </si>
  <si>
    <t>kakaoB</t>
    <phoneticPr fontId="1" type="noConversion"/>
  </si>
  <si>
    <t>KB</t>
    <phoneticPr fontId="1" type="noConversion"/>
  </si>
  <si>
    <t>kakaoP</t>
    <phoneticPr fontId="1" type="noConversion"/>
  </si>
  <si>
    <t>total</t>
    <phoneticPr fontId="1" type="noConversion"/>
  </si>
  <si>
    <t>월급</t>
    <phoneticPr fontId="1" type="noConversion"/>
  </si>
  <si>
    <t>종목명</t>
    <phoneticPr fontId="1" type="noConversion"/>
  </si>
  <si>
    <t>손익</t>
    <phoneticPr fontId="1" type="noConversion"/>
  </si>
  <si>
    <t>수익률</t>
    <phoneticPr fontId="1" type="noConversion"/>
  </si>
  <si>
    <t>AAPL</t>
    <phoneticPr fontId="1" type="noConversion"/>
  </si>
  <si>
    <t>월 100씩</t>
    <phoneticPr fontId="1" type="noConversion"/>
  </si>
  <si>
    <t>목표</t>
    <phoneticPr fontId="1" type="noConversion"/>
  </si>
  <si>
    <t>저축</t>
    <phoneticPr fontId="1" type="noConversion"/>
  </si>
  <si>
    <t>월수익률</t>
    <phoneticPr fontId="1" type="noConversion"/>
  </si>
  <si>
    <t>금리</t>
    <phoneticPr fontId="1" type="noConversion"/>
  </si>
  <si>
    <t>생활비</t>
    <phoneticPr fontId="1" type="noConversion"/>
  </si>
  <si>
    <t>구독료</t>
    <phoneticPr fontId="1" type="noConversion"/>
  </si>
  <si>
    <t>저축가능</t>
    <phoneticPr fontId="1" type="noConversion"/>
  </si>
  <si>
    <t>천만원 무조건 찍자</t>
    <phoneticPr fontId="1" type="noConversion"/>
  </si>
  <si>
    <t>어디에 투자할까?</t>
    <phoneticPr fontId="1" type="noConversion"/>
  </si>
  <si>
    <t>GOOGL</t>
    <phoneticPr fontId="1" type="noConversion"/>
  </si>
  <si>
    <t>월 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</si>
</sst>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#,##0.00_ "/>
    <numFmt numFmtId="178" formatCode="#,##0.00_);[Red]\(#,##0.00\)"/>
    <numFmt numFmtId="179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3" borderId="0" xfId="0" applyFill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4" xfId="0" applyBorder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>
      <alignment vertical="center"/>
    </xf>
    <xf numFmtId="14" fontId="0" fillId="0" borderId="2" xfId="0" applyNumberFormat="1" applyBorder="1">
      <alignment vertical="center"/>
    </xf>
    <xf numFmtId="14" fontId="0" fillId="0" borderId="3" xfId="0" applyNumberFormat="1" applyBorder="1">
      <alignment vertical="center"/>
    </xf>
    <xf numFmtId="38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4" borderId="0" xfId="0" applyNumberFormat="1" applyFill="1">
      <alignment vertical="center"/>
    </xf>
    <xf numFmtId="3" fontId="0" fillId="0" borderId="0" xfId="0" applyNumberFormat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표준" xfId="0" builtinId="0"/>
  </cellStyles>
  <dxfs count="4"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현재가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E1-4496-82CB-55DBF62EF3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E1-4496-82CB-55DBF62EF3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E1-4496-82CB-55DBF62EF37B}"/>
              </c:ext>
            </c:extLst>
          </c:dPt>
          <c:val>
            <c:numRef>
              <c:f>Sheet1!$D$5:$D$7</c:f>
              <c:numCache>
                <c:formatCode>#,##0.00_ </c:formatCode>
                <c:ptCount val="3"/>
                <c:pt idx="0">
                  <c:v>179.3</c:v>
                </c:pt>
                <c:pt idx="1">
                  <c:v>423.9</c:v>
                </c:pt>
                <c:pt idx="2">
                  <c:v>954.57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E1-4496-82CB-55DBF62E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평매입가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E1-43ED-8D19-223AFB2240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E1-43ED-8D19-223AFB2240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E1-43ED-8D19-223AFB224042}"/>
              </c:ext>
            </c:extLst>
          </c:dPt>
          <c:val>
            <c:numRef>
              <c:f>Sheet1!$C$5:$C$7</c:f>
              <c:numCache>
                <c:formatCode>#,##0.00_ </c:formatCode>
                <c:ptCount val="3"/>
                <c:pt idx="0">
                  <c:v>178.03</c:v>
                </c:pt>
                <c:pt idx="1">
                  <c:v>406.5</c:v>
                </c:pt>
                <c:pt idx="2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E1-43ED-8D19-223AFB22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현재가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16-1042-A62F-B0CE8A0295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16-1042-A62F-B0CE8A0295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16-1042-A62F-B0CE8A029580}"/>
              </c:ext>
            </c:extLst>
          </c:dPt>
          <c:val>
            <c:numRef>
              <c:f>[1]Sheet1!$D$5:$D$7</c:f>
              <c:numCache>
                <c:formatCode>General</c:formatCode>
                <c:ptCount val="3"/>
                <c:pt idx="0">
                  <c:v>177</c:v>
                </c:pt>
                <c:pt idx="1">
                  <c:v>427.59</c:v>
                </c:pt>
                <c:pt idx="2">
                  <c:v>944.6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16-1042-A62F-B0CE8A02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평매입가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99-D34D-8C44-BAA4A174FE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99-D34D-8C44-BAA4A174FE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99-D34D-8C44-BAA4A174FE28}"/>
              </c:ext>
            </c:extLst>
          </c:dPt>
          <c:val>
            <c:numRef>
              <c:f>[1]Sheet1!$C$5:$C$7</c:f>
              <c:numCache>
                <c:formatCode>General</c:formatCode>
                <c:ptCount val="3"/>
                <c:pt idx="0">
                  <c:v>178.03</c:v>
                </c:pt>
                <c:pt idx="1">
                  <c:v>406.5</c:v>
                </c:pt>
                <c:pt idx="2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9-D34D-8C44-BAA4A174F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차이 배율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(Sheet2!$G$13,Sheet2!$G$24,Sheet2!$G$36,Sheet2!$G$48,Sheet2!$G$60,Sheet2!$G$72,Sheet2!$G$84,Sheet2!$G$96,Sheet2!$G$108,Sheet2!$G$120,Sheet2!$G$132,Sheet2!$G$144,Sheet2!$G$156,Sheet2!$G$168,Sheet2!$G$180)</c:f>
              <c:numCache>
                <c:formatCode>#,##0.00_);[Red]\(#,##0.00\)</c:formatCode>
                <c:ptCount val="15"/>
                <c:pt idx="0">
                  <c:v>1.2835494816278783</c:v>
                </c:pt>
                <c:pt idx="1">
                  <c:v>1.7711634123067197</c:v>
                </c:pt>
                <c:pt idx="2">
                  <c:v>2.5330851693498793</c:v>
                </c:pt>
                <c:pt idx="3">
                  <c:v>3.6877421294742341</c:v>
                </c:pt>
                <c:pt idx="4">
                  <c:v>5.4734583274182071</c:v>
                </c:pt>
                <c:pt idx="5">
                  <c:v>8.2718118140308015</c:v>
                </c:pt>
                <c:pt idx="6">
                  <c:v>12.703120975704037</c:v>
                </c:pt>
                <c:pt idx="7">
                  <c:v>19.782471093282815</c:v>
                </c:pt>
                <c:pt idx="8">
                  <c:v>31.178786322377317</c:v>
                </c:pt>
                <c:pt idx="9">
                  <c:v>49.646930658926472</c:v>
                </c:pt>
                <c:pt idx="10">
                  <c:v>79.750391686462152</c:v>
                </c:pt>
                <c:pt idx="11">
                  <c:v>129.07274284343248</c:v>
                </c:pt>
                <c:pt idx="12">
                  <c:v>210.25266444162932</c:v>
                </c:pt>
                <c:pt idx="13">
                  <c:v>344.4088612971388</c:v>
                </c:pt>
                <c:pt idx="14">
                  <c:v>566.91423113638325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5-48E2-B6CD-0E18D7AF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630367"/>
        <c:axId val="1404630847"/>
      </c:lineChart>
      <c:catAx>
        <c:axId val="140463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630847"/>
        <c:crosses val="autoZero"/>
        <c:auto val="1"/>
        <c:lblAlgn val="ctr"/>
        <c:lblOffset val="100"/>
        <c:noMultiLvlLbl val="0"/>
      </c:catAx>
      <c:valAx>
        <c:axId val="14046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6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</xdr:row>
      <xdr:rowOff>38100</xdr:rowOff>
    </xdr:from>
    <xdr:to>
      <xdr:col>5</xdr:col>
      <xdr:colOff>228600</xdr:colOff>
      <xdr:row>18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DFFE980-3D20-41B6-909F-1A07A22D6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10</xdr:row>
      <xdr:rowOff>38100</xdr:rowOff>
    </xdr:from>
    <xdr:to>
      <xdr:col>3</xdr:col>
      <xdr:colOff>228600</xdr:colOff>
      <xdr:row>18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2987385-D407-41FD-97A8-05112D38B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10</xdr:row>
      <xdr:rowOff>38100</xdr:rowOff>
    </xdr:from>
    <xdr:to>
      <xdr:col>5</xdr:col>
      <xdr:colOff>228600</xdr:colOff>
      <xdr:row>18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B10881-DFF8-B940-BEEA-774FA00AD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38100</xdr:rowOff>
    </xdr:from>
    <xdr:to>
      <xdr:col>3</xdr:col>
      <xdr:colOff>228600</xdr:colOff>
      <xdr:row>18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3979761-F9CA-D943-AE56-A8CCB3E3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538162</xdr:colOff>
      <xdr:row>4</xdr:row>
      <xdr:rowOff>85725</xdr:rowOff>
    </xdr:from>
    <xdr:to>
      <xdr:col>15</xdr:col>
      <xdr:colOff>309562</xdr:colOff>
      <xdr:row>17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207435-544A-80F8-72D3-1C9439CAD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365kw-my.sharepoint.com/personal/nick769_office_kw_ac_kr/Documents/&#4359;&#4457;&#4520;&#4361;&#4449;&#4359;&#4457;&#4523;%20PIO_SCRATCH.xlsx" TargetMode="External"/><Relationship Id="rId1" Type="http://schemas.openxmlformats.org/officeDocument/2006/relationships/externalLinkPath" Target="https://o365kw-my.sharepoint.com/personal/nick769_office_kw_ac_kr/Documents/&#4359;&#4457;&#4520;&#4361;&#4449;&#4359;&#4457;&#4523;%20PIO_SCRAT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5">
          <cell r="C5">
            <v>178.03</v>
          </cell>
          <cell r="D5">
            <v>177</v>
          </cell>
        </row>
        <row r="6">
          <cell r="C6">
            <v>406.5</v>
          </cell>
          <cell r="D6">
            <v>427.59</v>
          </cell>
        </row>
        <row r="7">
          <cell r="C7">
            <v>682</v>
          </cell>
          <cell r="D7">
            <v>944.6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DA4A-515C-43D0-9EBA-F5949D4DBDAF}">
  <dimension ref="A1:S24"/>
  <sheetViews>
    <sheetView tabSelected="1" zoomScaleNormal="100" workbookViewId="0">
      <selection activeCell="D4" sqref="D4"/>
    </sheetView>
  </sheetViews>
  <sheetFormatPr defaultColWidth="8.875" defaultRowHeight="16.5" x14ac:dyDescent="0.3"/>
  <cols>
    <col min="1" max="1" width="11.375" bestFit="1" customWidth="1"/>
    <col min="2" max="3" width="10.5" bestFit="1" customWidth="1"/>
    <col min="4" max="4" width="9.5" bestFit="1" customWidth="1"/>
    <col min="5" max="5" width="9.375" bestFit="1" customWidth="1"/>
    <col min="6" max="6" width="9.875" bestFit="1" customWidth="1"/>
    <col min="7" max="7" width="10.5" bestFit="1" customWidth="1"/>
    <col min="10" max="10" width="9" bestFit="1" customWidth="1"/>
    <col min="11" max="12" width="12.625" bestFit="1" customWidth="1"/>
    <col min="13" max="13" width="11.125" bestFit="1" customWidth="1"/>
    <col min="14" max="14" width="9.875" bestFit="1" customWidth="1"/>
    <col min="18" max="19" width="9" bestFit="1" customWidth="1"/>
  </cols>
  <sheetData>
    <row r="1" spans="1:19" x14ac:dyDescent="0.3">
      <c r="C1" t="s">
        <v>10</v>
      </c>
      <c r="D1" s="1">
        <v>1337.4</v>
      </c>
    </row>
    <row r="3" spans="1:19" x14ac:dyDescent="0.3">
      <c r="A3" s="4" t="s">
        <v>8</v>
      </c>
      <c r="B3" s="3" t="s">
        <v>3</v>
      </c>
      <c r="C3" s="3" t="s">
        <v>2</v>
      </c>
      <c r="D3" s="3" t="s">
        <v>4</v>
      </c>
      <c r="E3" s="3" t="s">
        <v>7</v>
      </c>
      <c r="F3" s="3" t="s">
        <v>11</v>
      </c>
      <c r="I3" s="4" t="s">
        <v>12</v>
      </c>
      <c r="J3" s="3" t="s">
        <v>3</v>
      </c>
      <c r="K3" s="3" t="s">
        <v>2</v>
      </c>
      <c r="L3" s="3" t="s">
        <v>4</v>
      </c>
      <c r="M3" s="3" t="s">
        <v>7</v>
      </c>
      <c r="N3" s="3" t="s">
        <v>11</v>
      </c>
      <c r="Q3" t="s">
        <v>20</v>
      </c>
      <c r="R3" t="s">
        <v>21</v>
      </c>
      <c r="S3" t="s">
        <v>22</v>
      </c>
    </row>
    <row r="4" spans="1:19" x14ac:dyDescent="0.3">
      <c r="A4" s="8" t="s">
        <v>13</v>
      </c>
      <c r="C4">
        <v>760.76</v>
      </c>
      <c r="D4">
        <v>760.76</v>
      </c>
      <c r="I4" s="8" t="s">
        <v>13</v>
      </c>
      <c r="K4" s="6">
        <f>C4*D1</f>
        <v>1017440.424</v>
      </c>
      <c r="L4" s="6">
        <f>D4*D1</f>
        <v>1017440.424</v>
      </c>
      <c r="Q4" t="s">
        <v>5</v>
      </c>
      <c r="R4" s="6">
        <v>302383</v>
      </c>
      <c r="S4" s="7">
        <v>1.0123</v>
      </c>
    </row>
    <row r="5" spans="1:19" x14ac:dyDescent="0.3">
      <c r="A5" s="5" t="s">
        <v>1</v>
      </c>
      <c r="B5" s="10">
        <v>1</v>
      </c>
      <c r="C5" s="9">
        <v>178.03</v>
      </c>
      <c r="D5" s="15">
        <v>179.3</v>
      </c>
      <c r="E5" s="2">
        <f>D5-C5</f>
        <v>1.2700000000000102</v>
      </c>
      <c r="F5" s="7">
        <f>(D5/C5-1)</f>
        <v>7.1336291636241445E-3</v>
      </c>
      <c r="I5" s="5" t="s">
        <v>1</v>
      </c>
      <c r="J5">
        <v>1</v>
      </c>
      <c r="K5" s="6">
        <v>237314</v>
      </c>
      <c r="L5" s="6">
        <f>D5*D1</f>
        <v>239795.82000000004</v>
      </c>
      <c r="M5" s="6">
        <f>L5-K5</f>
        <v>2481.8200000000361</v>
      </c>
      <c r="N5" s="7">
        <f>(L5/K5-1)</f>
        <v>1.0457958653935506E-2</v>
      </c>
      <c r="Q5" t="s">
        <v>1</v>
      </c>
      <c r="R5" s="6">
        <v>29107</v>
      </c>
      <c r="S5" s="7">
        <v>2.86E-2</v>
      </c>
    </row>
    <row r="6" spans="1:19" x14ac:dyDescent="0.3">
      <c r="A6" s="5" t="s">
        <v>6</v>
      </c>
      <c r="B6" s="10">
        <v>1</v>
      </c>
      <c r="C6" s="9">
        <v>406.5</v>
      </c>
      <c r="D6" s="15">
        <v>423.9</v>
      </c>
      <c r="E6" s="2">
        <f>D6-C6</f>
        <v>17.399999999999977</v>
      </c>
      <c r="F6" s="7">
        <f>(D6/C6-1)</f>
        <v>4.2804428044280307E-2</v>
      </c>
      <c r="I6" s="5" t="s">
        <v>6</v>
      </c>
      <c r="J6">
        <v>1</v>
      </c>
      <c r="K6" s="6">
        <v>541173</v>
      </c>
      <c r="L6" s="6">
        <f>D6*D1</f>
        <v>566923.86</v>
      </c>
      <c r="M6" s="6">
        <f>L6-K6</f>
        <v>25750.859999999986</v>
      </c>
      <c r="N6" s="7">
        <f>(L6/K6-1)</f>
        <v>4.7583416024080893E-2</v>
      </c>
      <c r="Q6" t="s">
        <v>23</v>
      </c>
      <c r="R6" s="6">
        <v>-5397</v>
      </c>
      <c r="S6" s="7">
        <v>-1.09E-2</v>
      </c>
    </row>
    <row r="7" spans="1:19" x14ac:dyDescent="0.3">
      <c r="A7" s="5" t="s">
        <v>5</v>
      </c>
      <c r="B7" s="10">
        <v>1</v>
      </c>
      <c r="C7" s="9">
        <v>682</v>
      </c>
      <c r="D7" s="15">
        <v>954.57</v>
      </c>
      <c r="E7" s="2">
        <f>D7-C7</f>
        <v>272.57000000000005</v>
      </c>
      <c r="F7" s="7">
        <f>(D7/C7-1)</f>
        <v>0.39966275659824047</v>
      </c>
      <c r="I7" s="5" t="s">
        <v>5</v>
      </c>
      <c r="J7">
        <v>1</v>
      </c>
      <c r="K7" s="6">
        <v>912448</v>
      </c>
      <c r="L7" s="6">
        <f>D7*D1</f>
        <v>1276641.9180000001</v>
      </c>
      <c r="M7" s="6">
        <f>L7-K7</f>
        <v>364193.91800000006</v>
      </c>
      <c r="N7" s="7">
        <f>(L7/K7-1)</f>
        <v>0.39913936794206362</v>
      </c>
    </row>
    <row r="8" spans="1:19" x14ac:dyDescent="0.3">
      <c r="A8" s="5" t="s">
        <v>9</v>
      </c>
      <c r="C8" s="2">
        <f>SUM(C4:C7)</f>
        <v>2027.29</v>
      </c>
      <c r="D8" s="2">
        <f>SUM(D4:D7)</f>
        <v>2318.5300000000002</v>
      </c>
      <c r="E8" s="2">
        <f>D8-C8</f>
        <v>291.24000000000024</v>
      </c>
      <c r="F8" s="7">
        <f>(D8/C8-1)</f>
        <v>0.1436597625401399</v>
      </c>
      <c r="I8" s="5" t="s">
        <v>9</v>
      </c>
      <c r="K8" s="6">
        <f>SUM(K4:K7)</f>
        <v>2708375.4240000001</v>
      </c>
      <c r="L8" s="6">
        <f>SUM(L4:L7)</f>
        <v>3100802.0219999999</v>
      </c>
      <c r="M8" s="6">
        <f>L8-K8</f>
        <v>392426.59799999977</v>
      </c>
      <c r="N8" s="7">
        <f>(L8/K8-1)</f>
        <v>0.14489372282828672</v>
      </c>
    </row>
    <row r="11" spans="1:19" x14ac:dyDescent="0.3">
      <c r="L11" t="s">
        <v>25</v>
      </c>
    </row>
    <row r="12" spans="1:19" x14ac:dyDescent="0.3">
      <c r="L12" t="s">
        <v>24</v>
      </c>
      <c r="M12" t="s">
        <v>35</v>
      </c>
    </row>
    <row r="14" spans="1:19" x14ac:dyDescent="0.3">
      <c r="K14" s="6">
        <v>2000000</v>
      </c>
      <c r="L14" s="13">
        <v>2061812</v>
      </c>
      <c r="M14" s="14">
        <v>45375</v>
      </c>
      <c r="N14" s="6">
        <v>2088860</v>
      </c>
      <c r="O14">
        <f>N14/K14</f>
        <v>1.04443</v>
      </c>
    </row>
    <row r="15" spans="1:19" x14ac:dyDescent="0.3">
      <c r="K15" s="6">
        <f>K14+1000000</f>
        <v>3000000</v>
      </c>
      <c r="L15" s="13">
        <f>(L14+1000000)*1.05</f>
        <v>3214902.6</v>
      </c>
      <c r="M15" s="14">
        <v>45406</v>
      </c>
      <c r="N15" s="13">
        <f>(N14+1000000)*1.05</f>
        <v>3243303</v>
      </c>
      <c r="O15">
        <f t="shared" ref="O15:O18" si="0">N15/K15</f>
        <v>1.0811010000000001</v>
      </c>
    </row>
    <row r="16" spans="1:19" x14ac:dyDescent="0.3">
      <c r="K16" s="6">
        <f t="shared" ref="K16:K18" si="1">K15+1000000</f>
        <v>4000000</v>
      </c>
      <c r="L16" s="13">
        <f t="shared" ref="L16:L18" si="2">(L15+1000000)*1.05</f>
        <v>4425647.7299999995</v>
      </c>
      <c r="M16" s="14">
        <v>45436</v>
      </c>
      <c r="N16" s="13">
        <f t="shared" ref="N16:N18" si="3">(N15+1000000)*1.05</f>
        <v>4455468.1500000004</v>
      </c>
      <c r="O16">
        <f t="shared" si="0"/>
        <v>1.1138670375000002</v>
      </c>
    </row>
    <row r="17" spans="1:17" x14ac:dyDescent="0.3">
      <c r="K17" s="6">
        <f t="shared" si="1"/>
        <v>5000000</v>
      </c>
      <c r="L17" s="13">
        <f t="shared" si="2"/>
        <v>5696930.1164999995</v>
      </c>
      <c r="M17" s="14">
        <v>45467</v>
      </c>
      <c r="N17" s="13">
        <f t="shared" si="3"/>
        <v>5728241.557500001</v>
      </c>
      <c r="O17">
        <f t="shared" si="0"/>
        <v>1.1456483115000002</v>
      </c>
    </row>
    <row r="18" spans="1:17" x14ac:dyDescent="0.3">
      <c r="K18" s="6">
        <f t="shared" si="1"/>
        <v>6000000</v>
      </c>
      <c r="L18" s="13">
        <f t="shared" si="2"/>
        <v>7031776.6223249994</v>
      </c>
      <c r="M18" s="14">
        <v>45497</v>
      </c>
      <c r="N18" s="13">
        <f t="shared" si="3"/>
        <v>7064653.6353750015</v>
      </c>
      <c r="O18">
        <f t="shared" si="0"/>
        <v>1.1774422725625002</v>
      </c>
    </row>
    <row r="19" spans="1:17" x14ac:dyDescent="0.3">
      <c r="P19" t="s">
        <v>32</v>
      </c>
    </row>
    <row r="20" spans="1:17" x14ac:dyDescent="0.3">
      <c r="G20" s="6">
        <v>600000</v>
      </c>
      <c r="H20" t="s">
        <v>10</v>
      </c>
      <c r="J20" t="s">
        <v>19</v>
      </c>
      <c r="K20" s="16">
        <v>1643900</v>
      </c>
      <c r="L20" s="13"/>
      <c r="M20" s="13"/>
    </row>
    <row r="21" spans="1:17" x14ac:dyDescent="0.3">
      <c r="A21" s="12"/>
      <c r="B21" s="19" t="s">
        <v>18</v>
      </c>
      <c r="C21" s="20" t="s">
        <v>0</v>
      </c>
      <c r="D21" s="20" t="s">
        <v>14</v>
      </c>
      <c r="E21" s="18" t="s">
        <v>15</v>
      </c>
      <c r="F21" s="18" t="s">
        <v>17</v>
      </c>
      <c r="G21" s="17" t="s">
        <v>16</v>
      </c>
      <c r="J21" t="s">
        <v>29</v>
      </c>
      <c r="K21" s="16">
        <v>600000</v>
      </c>
      <c r="P21" t="s">
        <v>33</v>
      </c>
    </row>
    <row r="22" spans="1:17" x14ac:dyDescent="0.3">
      <c r="A22" s="11">
        <v>45372</v>
      </c>
      <c r="B22" s="6">
        <f>SUM(C22:G22)</f>
        <v>2708698</v>
      </c>
      <c r="C22" s="6">
        <v>2058131</v>
      </c>
      <c r="D22" s="6">
        <v>214812</v>
      </c>
      <c r="E22" s="6">
        <v>100981</v>
      </c>
      <c r="F22" s="6">
        <v>30179</v>
      </c>
      <c r="G22" s="6">
        <v>304595</v>
      </c>
      <c r="H22" s="6">
        <v>1333</v>
      </c>
      <c r="J22" t="s">
        <v>30</v>
      </c>
      <c r="K22" s="16">
        <v>23190</v>
      </c>
      <c r="P22" t="s">
        <v>34</v>
      </c>
      <c r="Q22">
        <v>148</v>
      </c>
    </row>
    <row r="23" spans="1:17" x14ac:dyDescent="0.3">
      <c r="A23" s="11">
        <v>45376</v>
      </c>
      <c r="B23" s="6">
        <f t="shared" ref="B23" si="4">SUM(C23:G23)</f>
        <v>4319086</v>
      </c>
      <c r="C23" s="6">
        <v>3093224</v>
      </c>
      <c r="D23" s="6">
        <v>214865</v>
      </c>
      <c r="E23" s="6">
        <v>100995</v>
      </c>
      <c r="F23" s="6">
        <v>30207</v>
      </c>
      <c r="G23" s="6">
        <v>879795</v>
      </c>
      <c r="H23" s="6">
        <v>1342</v>
      </c>
      <c r="J23" t="s">
        <v>31</v>
      </c>
      <c r="K23" s="16">
        <f>K20-K21-K22</f>
        <v>1020710</v>
      </c>
      <c r="L23" s="2"/>
    </row>
    <row r="24" spans="1:17" x14ac:dyDescent="0.3">
      <c r="A24" s="11">
        <v>45377</v>
      </c>
      <c r="B24" s="6"/>
      <c r="C24" s="6"/>
      <c r="D24" s="6"/>
      <c r="E24" s="6"/>
      <c r="F24" s="6"/>
      <c r="G24" s="6"/>
      <c r="M24">
        <f>D4+M23</f>
        <v>760.76</v>
      </c>
    </row>
  </sheetData>
  <phoneticPr fontId="1" type="noConversion"/>
  <conditionalFormatting sqref="E5:F8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5:N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ignoredErrors>
    <ignoredError sqref="B22:B2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F0B6-94E5-4505-A80D-FDBB4E358C97}">
  <dimension ref="A1:L180"/>
  <sheetViews>
    <sheetView zoomScaleNormal="100" workbookViewId="0">
      <selection activeCell="H16" sqref="H16"/>
    </sheetView>
  </sheetViews>
  <sheetFormatPr defaultColWidth="9" defaultRowHeight="16.5" x14ac:dyDescent="0.3"/>
  <cols>
    <col min="1" max="1" width="9" style="6"/>
    <col min="2" max="2" width="14.875" style="6" customWidth="1"/>
    <col min="3" max="3" width="9" style="6"/>
    <col min="4" max="4" width="13.625" style="6" customWidth="1"/>
    <col min="5" max="5" width="9" style="2"/>
    <col min="6" max="6" width="9.875" style="21" bestFit="1" customWidth="1"/>
    <col min="7" max="7" width="12.5" style="21" bestFit="1" customWidth="1"/>
    <col min="8" max="8" width="14.625" style="21" customWidth="1"/>
    <col min="9" max="9" width="9" style="6"/>
    <col min="10" max="10" width="9.875" style="6" bestFit="1" customWidth="1"/>
    <col min="11" max="16384" width="9" style="6"/>
  </cols>
  <sheetData>
    <row r="1" spans="1:12" x14ac:dyDescent="0.3">
      <c r="A1" s="6">
        <v>1</v>
      </c>
      <c r="B1" s="6">
        <f>J2*K2</f>
        <v>1050000</v>
      </c>
      <c r="D1" s="6">
        <v>2000000</v>
      </c>
      <c r="H1" s="22">
        <f>J$2*$K$2*($K$2^A1-1)/($K$2-1)</f>
        <v>1050000</v>
      </c>
      <c r="I1" s="6" t="s">
        <v>19</v>
      </c>
      <c r="J1" s="2" t="s">
        <v>26</v>
      </c>
      <c r="K1" s="6" t="s">
        <v>27</v>
      </c>
      <c r="L1" s="6" t="s">
        <v>28</v>
      </c>
    </row>
    <row r="2" spans="1:12" x14ac:dyDescent="0.3">
      <c r="A2" s="6">
        <v>2</v>
      </c>
      <c r="B2" s="6">
        <f>(B1+J2)*K2</f>
        <v>2152500</v>
      </c>
      <c r="D2" s="6">
        <f t="shared" ref="D2:D12" si="0">D1+J$2</f>
        <v>3000000</v>
      </c>
      <c r="F2" s="21">
        <f>B2/B1</f>
        <v>2.0499999999999998</v>
      </c>
      <c r="H2" s="22">
        <f t="shared" ref="H2:H65" si="1">J$2*$K$2*($K$2^A2-1)/($K$2-1)</f>
        <v>2152499.9999999991</v>
      </c>
      <c r="I2" s="6">
        <v>3000000</v>
      </c>
      <c r="J2" s="6">
        <v>1000000</v>
      </c>
      <c r="K2" s="2">
        <v>1.05</v>
      </c>
      <c r="L2" s="2">
        <v>1.0349999999999999</v>
      </c>
    </row>
    <row r="3" spans="1:12" x14ac:dyDescent="0.3">
      <c r="A3" s="6">
        <v>3</v>
      </c>
      <c r="B3" s="6">
        <f t="shared" ref="B3:B34" si="2">(B2+J$2)*K$2</f>
        <v>3310125</v>
      </c>
      <c r="D3" s="6">
        <f t="shared" si="0"/>
        <v>4000000</v>
      </c>
      <c r="F3" s="21">
        <f t="shared" ref="F3:F66" si="3">B3/B2</f>
        <v>1.5378048780487805</v>
      </c>
      <c r="H3" s="22">
        <f t="shared" si="1"/>
        <v>3310125</v>
      </c>
    </row>
    <row r="4" spans="1:12" x14ac:dyDescent="0.3">
      <c r="A4" s="6">
        <v>4</v>
      </c>
      <c r="B4" s="6">
        <f t="shared" si="2"/>
        <v>4525631.25</v>
      </c>
      <c r="D4" s="6">
        <f t="shared" si="0"/>
        <v>5000000</v>
      </c>
      <c r="F4" s="21">
        <f t="shared" si="3"/>
        <v>1.3672085646312451</v>
      </c>
      <c r="H4" s="22">
        <f t="shared" si="1"/>
        <v>4525631.2499999963</v>
      </c>
    </row>
    <row r="5" spans="1:12" x14ac:dyDescent="0.3">
      <c r="A5" s="6">
        <v>5</v>
      </c>
      <c r="B5" s="6">
        <f t="shared" si="2"/>
        <v>5801912.8125</v>
      </c>
      <c r="D5" s="6">
        <f t="shared" si="0"/>
        <v>6000000</v>
      </c>
      <c r="F5" s="21">
        <f t="shared" si="3"/>
        <v>1.2820118326034629</v>
      </c>
      <c r="H5" s="22">
        <f t="shared" si="1"/>
        <v>5801912.8124999972</v>
      </c>
    </row>
    <row r="6" spans="1:12" x14ac:dyDescent="0.3">
      <c r="A6" s="6">
        <v>6</v>
      </c>
      <c r="B6" s="6">
        <f t="shared" si="2"/>
        <v>7142008.453125</v>
      </c>
      <c r="D6" s="6">
        <f t="shared" si="0"/>
        <v>7000000</v>
      </c>
      <c r="F6" s="21">
        <f t="shared" si="3"/>
        <v>1.2309747981282682</v>
      </c>
      <c r="H6" s="22">
        <f t="shared" si="1"/>
        <v>7142008.4531249925</v>
      </c>
    </row>
    <row r="7" spans="1:12" x14ac:dyDescent="0.3">
      <c r="A7" s="6">
        <v>7</v>
      </c>
      <c r="B7" s="6">
        <f t="shared" si="2"/>
        <v>8549108.8757812511</v>
      </c>
      <c r="D7" s="6">
        <f t="shared" si="0"/>
        <v>8000000</v>
      </c>
      <c r="F7" s="21">
        <f t="shared" si="3"/>
        <v>1.1970174681101884</v>
      </c>
      <c r="H7" s="22">
        <f t="shared" si="1"/>
        <v>8549108.8757812474</v>
      </c>
    </row>
    <row r="8" spans="1:12" x14ac:dyDescent="0.3">
      <c r="A8" s="6">
        <v>8</v>
      </c>
      <c r="B8" s="6">
        <f t="shared" si="2"/>
        <v>10026564.319570314</v>
      </c>
      <c r="D8" s="6">
        <f t="shared" si="0"/>
        <v>9000000</v>
      </c>
      <c r="F8" s="21">
        <f t="shared" si="3"/>
        <v>1.1728198184461709</v>
      </c>
      <c r="H8" s="22">
        <f t="shared" si="1"/>
        <v>10026564.319570305</v>
      </c>
    </row>
    <row r="9" spans="1:12" x14ac:dyDescent="0.3">
      <c r="A9" s="6">
        <v>9</v>
      </c>
      <c r="B9" s="6">
        <f t="shared" si="2"/>
        <v>11577892.53554883</v>
      </c>
      <c r="D9" s="6">
        <f t="shared" si="0"/>
        <v>10000000</v>
      </c>
      <c r="F9" s="21">
        <f t="shared" si="3"/>
        <v>1.1547218136276811</v>
      </c>
      <c r="H9" s="22">
        <f t="shared" si="1"/>
        <v>11577892.535548821</v>
      </c>
    </row>
    <row r="10" spans="1:12" x14ac:dyDescent="0.3">
      <c r="A10" s="6">
        <v>10</v>
      </c>
      <c r="B10" s="6">
        <f t="shared" si="2"/>
        <v>13206787.162326273</v>
      </c>
      <c r="D10" s="6">
        <f t="shared" si="0"/>
        <v>11000000</v>
      </c>
      <c r="F10" s="21">
        <f t="shared" si="3"/>
        <v>1.1406900799757878</v>
      </c>
      <c r="H10" s="22">
        <f t="shared" si="1"/>
        <v>13206787.162326261</v>
      </c>
    </row>
    <row r="11" spans="1:12" x14ac:dyDescent="0.3">
      <c r="A11" s="6">
        <v>11</v>
      </c>
      <c r="B11" s="6">
        <f t="shared" si="2"/>
        <v>14917126.520442586</v>
      </c>
      <c r="D11" s="6">
        <f t="shared" si="0"/>
        <v>12000000</v>
      </c>
      <c r="F11" s="21">
        <f t="shared" si="3"/>
        <v>1.1295045749654566</v>
      </c>
      <c r="H11" s="22">
        <f t="shared" si="1"/>
        <v>14917126.520442577</v>
      </c>
    </row>
    <row r="12" spans="1:12" x14ac:dyDescent="0.3">
      <c r="A12" s="6">
        <v>12</v>
      </c>
      <c r="B12" s="6">
        <f t="shared" si="2"/>
        <v>16712982.846464716</v>
      </c>
      <c r="D12" s="6">
        <f t="shared" si="0"/>
        <v>13000000</v>
      </c>
      <c r="F12" s="21">
        <f t="shared" si="3"/>
        <v>1.1203888914906681</v>
      </c>
      <c r="H12" s="22">
        <f t="shared" si="1"/>
        <v>16712982.846464697</v>
      </c>
    </row>
    <row r="13" spans="1:12" x14ac:dyDescent="0.3">
      <c r="A13" s="6">
        <v>13</v>
      </c>
      <c r="B13" s="6">
        <f t="shared" si="2"/>
        <v>18598631.988787953</v>
      </c>
      <c r="C13" s="6">
        <v>1</v>
      </c>
      <c r="D13" s="6">
        <f>(D12+J$2)*E13</f>
        <v>14489999.999999998</v>
      </c>
      <c r="E13" s="2">
        <f>$L$2</f>
        <v>1.0349999999999999</v>
      </c>
      <c r="F13" s="21">
        <f t="shared" si="3"/>
        <v>1.1128254100208155</v>
      </c>
      <c r="G13" s="21">
        <f>B13/D13</f>
        <v>1.2835494816278783</v>
      </c>
      <c r="H13" s="22">
        <f t="shared" si="1"/>
        <v>18598631.988787938</v>
      </c>
    </row>
    <row r="14" spans="1:12" x14ac:dyDescent="0.3">
      <c r="A14" s="6">
        <v>14</v>
      </c>
      <c r="B14" s="6">
        <f t="shared" si="2"/>
        <v>20578563.58822735</v>
      </c>
      <c r="D14" s="6">
        <f t="shared" ref="D14:D23" si="4">D13+J$2</f>
        <v>15489999.999999998</v>
      </c>
      <c r="F14" s="21">
        <f>B14/B13</f>
        <v>1.1064557651677276</v>
      </c>
      <c r="H14" s="22">
        <f t="shared" si="1"/>
        <v>20578563.588227324</v>
      </c>
    </row>
    <row r="15" spans="1:12" x14ac:dyDescent="0.3">
      <c r="A15" s="6">
        <v>15</v>
      </c>
      <c r="B15" s="6">
        <f t="shared" si="2"/>
        <v>22657491.767638721</v>
      </c>
      <c r="D15" s="6">
        <f t="shared" si="4"/>
        <v>16489999.999999998</v>
      </c>
      <c r="F15" s="21">
        <f t="shared" si="3"/>
        <v>1.1010239694572603</v>
      </c>
      <c r="H15" s="22">
        <f t="shared" si="1"/>
        <v>22657491.767638706</v>
      </c>
    </row>
    <row r="16" spans="1:12" x14ac:dyDescent="0.3">
      <c r="A16" s="6">
        <v>16</v>
      </c>
      <c r="B16" s="6">
        <f t="shared" si="2"/>
        <v>24840366.356020659</v>
      </c>
      <c r="D16" s="6">
        <f t="shared" si="4"/>
        <v>17490000</v>
      </c>
      <c r="F16" s="21">
        <f t="shared" si="3"/>
        <v>1.0963422876092446</v>
      </c>
      <c r="H16" s="22">
        <f t="shared" si="1"/>
        <v>24840366.356020637</v>
      </c>
    </row>
    <row r="17" spans="1:8" x14ac:dyDescent="0.3">
      <c r="A17" s="6">
        <v>17</v>
      </c>
      <c r="B17" s="6">
        <f t="shared" si="2"/>
        <v>27132384.673821695</v>
      </c>
      <c r="D17" s="6">
        <f t="shared" si="4"/>
        <v>18490000</v>
      </c>
      <c r="F17" s="21">
        <f t="shared" si="3"/>
        <v>1.0922699079776459</v>
      </c>
      <c r="H17" s="22">
        <f t="shared" si="1"/>
        <v>27132384.673821673</v>
      </c>
    </row>
    <row r="18" spans="1:8" x14ac:dyDescent="0.3">
      <c r="A18" s="6">
        <v>18</v>
      </c>
      <c r="B18" s="6">
        <f t="shared" si="2"/>
        <v>29539003.90751278</v>
      </c>
      <c r="D18" s="6">
        <f t="shared" si="4"/>
        <v>19490000</v>
      </c>
      <c r="F18" s="21">
        <f t="shared" si="3"/>
        <v>1.0886991417312861</v>
      </c>
      <c r="H18" s="22">
        <f t="shared" si="1"/>
        <v>29539003.907512754</v>
      </c>
    </row>
    <row r="19" spans="1:8" x14ac:dyDescent="0.3">
      <c r="A19" s="6">
        <v>19</v>
      </c>
      <c r="B19" s="6">
        <f t="shared" si="2"/>
        <v>32065954.10288842</v>
      </c>
      <c r="D19" s="6">
        <f t="shared" si="4"/>
        <v>20490000</v>
      </c>
      <c r="F19" s="21">
        <f t="shared" si="3"/>
        <v>1.0855462223197361</v>
      </c>
      <c r="H19" s="22">
        <f t="shared" si="1"/>
        <v>32065954.10288839</v>
      </c>
    </row>
    <row r="20" spans="1:8" x14ac:dyDescent="0.3">
      <c r="A20" s="6">
        <v>20</v>
      </c>
      <c r="B20" s="6">
        <f t="shared" si="2"/>
        <v>34719251.80803284</v>
      </c>
      <c r="D20" s="6">
        <f t="shared" si="4"/>
        <v>21490000</v>
      </c>
      <c r="F20" s="21">
        <f t="shared" si="3"/>
        <v>1.0827450103817562</v>
      </c>
      <c r="H20" s="22">
        <f t="shared" si="1"/>
        <v>34719251.808032811</v>
      </c>
    </row>
    <row r="21" spans="1:8" x14ac:dyDescent="0.3">
      <c r="A21" s="6">
        <v>21</v>
      </c>
      <c r="B21" s="6">
        <f t="shared" si="2"/>
        <v>37505214.398434483</v>
      </c>
      <c r="D21" s="6">
        <f t="shared" si="4"/>
        <v>22490000</v>
      </c>
      <c r="F21" s="21">
        <f t="shared" si="3"/>
        <v>1.0802425871906913</v>
      </c>
      <c r="H21" s="22">
        <f t="shared" si="1"/>
        <v>37505214.398434445</v>
      </c>
    </row>
    <row r="22" spans="1:8" x14ac:dyDescent="0.3">
      <c r="A22" s="6">
        <v>22</v>
      </c>
      <c r="B22" s="6">
        <f t="shared" si="2"/>
        <v>40430475.118356206</v>
      </c>
      <c r="D22" s="6">
        <f t="shared" si="4"/>
        <v>23490000</v>
      </c>
      <c r="F22" s="21">
        <f t="shared" si="3"/>
        <v>1.0779961071238091</v>
      </c>
      <c r="H22" s="22">
        <f t="shared" si="1"/>
        <v>40430475.118356161</v>
      </c>
    </row>
    <row r="23" spans="1:8" x14ac:dyDescent="0.3">
      <c r="A23" s="6">
        <v>23</v>
      </c>
      <c r="B23" s="6">
        <f t="shared" si="2"/>
        <v>43501998.874274015</v>
      </c>
      <c r="D23" s="6">
        <f t="shared" si="4"/>
        <v>24490000</v>
      </c>
      <c r="F23" s="21">
        <f t="shared" si="3"/>
        <v>1.0759705085563855</v>
      </c>
      <c r="H23" s="22">
        <f t="shared" si="1"/>
        <v>43501998.874273986</v>
      </c>
    </row>
    <row r="24" spans="1:8" x14ac:dyDescent="0.3">
      <c r="A24" s="6">
        <v>24</v>
      </c>
      <c r="B24" s="6">
        <f t="shared" si="2"/>
        <v>46727098.817987718</v>
      </c>
      <c r="C24" s="6">
        <v>2</v>
      </c>
      <c r="D24" s="6">
        <f>(D23+J$2)*E24</f>
        <v>26382149.999999996</v>
      </c>
      <c r="E24" s="2">
        <f>$L$2</f>
        <v>1.0349999999999999</v>
      </c>
      <c r="F24" s="21">
        <f t="shared" si="3"/>
        <v>1.074136821920175</v>
      </c>
      <c r="G24" s="21">
        <f>B24/D24</f>
        <v>1.7711634123067197</v>
      </c>
      <c r="H24" s="22">
        <f t="shared" si="1"/>
        <v>46727098.817987673</v>
      </c>
    </row>
    <row r="25" spans="1:8" x14ac:dyDescent="0.3">
      <c r="A25" s="6">
        <v>25</v>
      </c>
      <c r="B25" s="6">
        <f t="shared" si="2"/>
        <v>50113453.758887105</v>
      </c>
      <c r="D25" s="6">
        <f t="shared" ref="D25:D35" si="5">D24+J$2</f>
        <v>27382149.999999996</v>
      </c>
      <c r="F25" s="21">
        <f t="shared" si="3"/>
        <v>1.0724709007526869</v>
      </c>
      <c r="H25" s="22">
        <f t="shared" si="1"/>
        <v>50113453.758887053</v>
      </c>
    </row>
    <row r="26" spans="1:8" x14ac:dyDescent="0.3">
      <c r="A26" s="6">
        <v>26</v>
      </c>
      <c r="B26" s="6">
        <f t="shared" si="2"/>
        <v>53669126.446831465</v>
      </c>
      <c r="D26" s="6">
        <f t="shared" si="5"/>
        <v>28382149.999999996</v>
      </c>
      <c r="F26" s="21">
        <f t="shared" si="3"/>
        <v>1.0709524572992297</v>
      </c>
      <c r="H26" s="22">
        <f t="shared" si="1"/>
        <v>53669126.446831413</v>
      </c>
    </row>
    <row r="27" spans="1:8" x14ac:dyDescent="0.3">
      <c r="A27" s="6">
        <v>27</v>
      </c>
      <c r="B27" s="6">
        <f t="shared" si="2"/>
        <v>57402582.769173041</v>
      </c>
      <c r="D27" s="6">
        <f t="shared" si="5"/>
        <v>29382149.999999996</v>
      </c>
      <c r="F27" s="21">
        <f t="shared" si="3"/>
        <v>1.0695643206721506</v>
      </c>
      <c r="H27" s="22">
        <f t="shared" si="1"/>
        <v>57402582.769172989</v>
      </c>
    </row>
    <row r="28" spans="1:8" x14ac:dyDescent="0.3">
      <c r="A28" s="6">
        <v>28</v>
      </c>
      <c r="B28" s="6">
        <f t="shared" si="2"/>
        <v>61322711.907631695</v>
      </c>
      <c r="D28" s="6">
        <f t="shared" si="5"/>
        <v>30382149.999999996</v>
      </c>
      <c r="F28" s="21">
        <f t="shared" si="3"/>
        <v>1.0682918598666937</v>
      </c>
      <c r="H28" s="22">
        <f t="shared" si="1"/>
        <v>61322711.907631628</v>
      </c>
    </row>
    <row r="29" spans="1:8" x14ac:dyDescent="0.3">
      <c r="A29" s="6">
        <v>29</v>
      </c>
      <c r="B29" s="6">
        <f t="shared" si="2"/>
        <v>65438847.503013283</v>
      </c>
      <c r="D29" s="6">
        <f t="shared" si="5"/>
        <v>31382149.999999996</v>
      </c>
      <c r="F29" s="21">
        <f t="shared" si="3"/>
        <v>1.0671225304187717</v>
      </c>
      <c r="H29" s="22">
        <f t="shared" si="1"/>
        <v>65438847.503013223</v>
      </c>
    </row>
    <row r="30" spans="1:8" x14ac:dyDescent="0.3">
      <c r="A30" s="6">
        <v>30</v>
      </c>
      <c r="B30" s="6">
        <f t="shared" si="2"/>
        <v>69760789.878163949</v>
      </c>
      <c r="D30" s="6">
        <f t="shared" si="5"/>
        <v>32382149.999999996</v>
      </c>
      <c r="F30" s="21">
        <f t="shared" si="3"/>
        <v>1.0660455148595283</v>
      </c>
      <c r="H30" s="22">
        <f t="shared" si="1"/>
        <v>69760789.878163859</v>
      </c>
    </row>
    <row r="31" spans="1:8" x14ac:dyDescent="0.3">
      <c r="A31" s="6">
        <v>31</v>
      </c>
      <c r="B31" s="6">
        <f t="shared" si="2"/>
        <v>74298829.372072145</v>
      </c>
      <c r="D31" s="6">
        <f t="shared" si="5"/>
        <v>33382149.999999996</v>
      </c>
      <c r="F31" s="21">
        <f t="shared" si="3"/>
        <v>1.0650514350802767</v>
      </c>
      <c r="H31" s="22">
        <f t="shared" si="1"/>
        <v>74298829.372072086</v>
      </c>
    </row>
    <row r="32" spans="1:8" x14ac:dyDescent="0.3">
      <c r="A32" s="6">
        <v>32</v>
      </c>
      <c r="B32" s="6">
        <f t="shared" si="2"/>
        <v>79063770.840675756</v>
      </c>
      <c r="D32" s="6">
        <f t="shared" si="5"/>
        <v>34382150</v>
      </c>
      <c r="F32" s="21">
        <f t="shared" si="3"/>
        <v>1.0641321203695127</v>
      </c>
      <c r="H32" s="22">
        <f t="shared" si="1"/>
        <v>79063770.840675682</v>
      </c>
    </row>
    <row r="33" spans="1:8" x14ac:dyDescent="0.3">
      <c r="A33" s="6">
        <v>33</v>
      </c>
      <c r="B33" s="6">
        <f t="shared" si="2"/>
        <v>84066959.382709548</v>
      </c>
      <c r="D33" s="6">
        <f t="shared" si="5"/>
        <v>35382150</v>
      </c>
      <c r="F33" s="21">
        <f t="shared" si="3"/>
        <v>1.0632804189432843</v>
      </c>
      <c r="H33" s="22">
        <f t="shared" si="1"/>
        <v>84066959.382709473</v>
      </c>
    </row>
    <row r="34" spans="1:8" x14ac:dyDescent="0.3">
      <c r="A34" s="6">
        <v>34</v>
      </c>
      <c r="B34" s="6">
        <f t="shared" si="2"/>
        <v>89320307.351845026</v>
      </c>
      <c r="D34" s="6">
        <f t="shared" si="5"/>
        <v>36382150</v>
      </c>
      <c r="F34" s="21">
        <f t="shared" si="3"/>
        <v>1.0624900437426308</v>
      </c>
      <c r="H34" s="22">
        <f t="shared" si="1"/>
        <v>89320307.351844922</v>
      </c>
    </row>
    <row r="35" spans="1:8" x14ac:dyDescent="0.3">
      <c r="A35" s="6">
        <v>35</v>
      </c>
      <c r="B35" s="6">
        <f t="shared" ref="B35:B66" si="6">(B34+J$2)*K$2</f>
        <v>94836322.719437286</v>
      </c>
      <c r="D35" s="6">
        <f t="shared" si="5"/>
        <v>37382150</v>
      </c>
      <c r="F35" s="21">
        <f t="shared" si="3"/>
        <v>1.0617554454427023</v>
      </c>
      <c r="H35" s="22">
        <f t="shared" si="1"/>
        <v>94836322.719437197</v>
      </c>
    </row>
    <row r="36" spans="1:8" x14ac:dyDescent="0.3">
      <c r="A36" s="6">
        <v>36</v>
      </c>
      <c r="B36" s="6">
        <f t="shared" si="6"/>
        <v>100628138.85540916</v>
      </c>
      <c r="C36" s="6">
        <v>3</v>
      </c>
      <c r="D36" s="6">
        <f>(D35+J$2)*E36</f>
        <v>39725525.25</v>
      </c>
      <c r="E36" s="2">
        <f>$L$2</f>
        <v>1.0349999999999999</v>
      </c>
      <c r="F36" s="21">
        <f t="shared" si="3"/>
        <v>1.06107170723085</v>
      </c>
      <c r="G36" s="21">
        <f>B36/D36</f>
        <v>2.5330851693498793</v>
      </c>
      <c r="H36" s="22">
        <f t="shared" si="1"/>
        <v>100628138.85540903</v>
      </c>
    </row>
    <row r="37" spans="1:8" x14ac:dyDescent="0.3">
      <c r="A37" s="6">
        <v>37</v>
      </c>
      <c r="B37" s="6">
        <f t="shared" si="6"/>
        <v>106709545.79817963</v>
      </c>
      <c r="D37" s="6">
        <f t="shared" ref="D37:D47" si="7">D36+J$2</f>
        <v>40725525.25</v>
      </c>
      <c r="F37" s="21">
        <f t="shared" si="3"/>
        <v>1.0604344571204753</v>
      </c>
      <c r="H37" s="22">
        <f t="shared" si="1"/>
        <v>106709545.79817949</v>
      </c>
    </row>
    <row r="38" spans="1:8" x14ac:dyDescent="0.3">
      <c r="A38" s="6">
        <v>38</v>
      </c>
      <c r="B38" s="6">
        <f t="shared" si="6"/>
        <v>113095023.08808862</v>
      </c>
      <c r="D38" s="6">
        <f t="shared" si="7"/>
        <v>41725525.25</v>
      </c>
      <c r="F38" s="21">
        <f t="shared" si="3"/>
        <v>1.0598397944827342</v>
      </c>
      <c r="H38" s="22">
        <f t="shared" si="1"/>
        <v>113095023.08808844</v>
      </c>
    </row>
    <row r="39" spans="1:8" x14ac:dyDescent="0.3">
      <c r="A39" s="6">
        <v>39</v>
      </c>
      <c r="B39" s="6">
        <f t="shared" si="6"/>
        <v>119799774.24249305</v>
      </c>
      <c r="D39" s="6">
        <f t="shared" si="7"/>
        <v>42725525.25</v>
      </c>
      <c r="F39" s="21">
        <f t="shared" si="3"/>
        <v>1.0592842281767092</v>
      </c>
      <c r="H39" s="22">
        <f t="shared" si="1"/>
        <v>119799774.2424929</v>
      </c>
    </row>
    <row r="40" spans="1:8" x14ac:dyDescent="0.3">
      <c r="A40" s="6">
        <v>40</v>
      </c>
      <c r="B40" s="6">
        <f t="shared" si="6"/>
        <v>126839762.95461771</v>
      </c>
      <c r="D40" s="6">
        <f t="shared" si="7"/>
        <v>43725525.25</v>
      </c>
      <c r="F40" s="21">
        <f t="shared" si="3"/>
        <v>1.0587646241959909</v>
      </c>
      <c r="H40" s="22">
        <f t="shared" si="1"/>
        <v>126839762.95461752</v>
      </c>
    </row>
    <row r="41" spans="1:8" x14ac:dyDescent="0.3">
      <c r="A41" s="6">
        <v>41</v>
      </c>
      <c r="B41" s="6">
        <f t="shared" si="6"/>
        <v>134231751.1023486</v>
      </c>
      <c r="D41" s="6">
        <f t="shared" si="7"/>
        <v>44725525.25</v>
      </c>
      <c r="F41" s="21">
        <f t="shared" si="3"/>
        <v>1.058278161166035</v>
      </c>
      <c r="H41" s="22">
        <f t="shared" si="1"/>
        <v>134231751.10234842</v>
      </c>
    </row>
    <row r="42" spans="1:8" x14ac:dyDescent="0.3">
      <c r="A42" s="6">
        <v>42</v>
      </c>
      <c r="B42" s="6">
        <f t="shared" si="6"/>
        <v>141993338.65746602</v>
      </c>
      <c r="D42" s="6">
        <f t="shared" si="7"/>
        <v>45725525.25</v>
      </c>
      <c r="F42" s="21">
        <f t="shared" si="3"/>
        <v>1.0578222923516762</v>
      </c>
      <c r="H42" s="22">
        <f t="shared" si="1"/>
        <v>141993338.65746582</v>
      </c>
    </row>
    <row r="43" spans="1:8" x14ac:dyDescent="0.3">
      <c r="A43" s="6">
        <v>43</v>
      </c>
      <c r="B43" s="6">
        <f t="shared" si="6"/>
        <v>150143005.59033933</v>
      </c>
      <c r="D43" s="6">
        <f t="shared" si="7"/>
        <v>46725525.25</v>
      </c>
      <c r="F43" s="21">
        <f t="shared" si="3"/>
        <v>1.0573947130895551</v>
      </c>
      <c r="H43" s="22">
        <f t="shared" si="1"/>
        <v>150143005.59033912</v>
      </c>
    </row>
    <row r="44" spans="1:8" x14ac:dyDescent="0.3">
      <c r="A44" s="6">
        <v>44</v>
      </c>
      <c r="B44" s="6">
        <f t="shared" si="6"/>
        <v>158700155.8698563</v>
      </c>
      <c r="D44" s="6">
        <f t="shared" si="7"/>
        <v>47725525.25</v>
      </c>
      <c r="F44" s="21">
        <f t="shared" si="3"/>
        <v>1.0569933327621328</v>
      </c>
      <c r="H44" s="22">
        <f t="shared" si="1"/>
        <v>158700155.86985609</v>
      </c>
    </row>
    <row r="45" spans="1:8" x14ac:dyDescent="0.3">
      <c r="A45" s="6">
        <v>45</v>
      </c>
      <c r="B45" s="6">
        <f t="shared" si="6"/>
        <v>167685163.66334912</v>
      </c>
      <c r="D45" s="6">
        <f t="shared" si="7"/>
        <v>48725525.25</v>
      </c>
      <c r="F45" s="21">
        <f t="shared" si="3"/>
        <v>1.0566162505905858</v>
      </c>
      <c r="H45" s="22">
        <f t="shared" si="1"/>
        <v>167685163.66334891</v>
      </c>
    </row>
    <row r="46" spans="1:8" x14ac:dyDescent="0.3">
      <c r="A46" s="6">
        <v>46</v>
      </c>
      <c r="B46" s="6">
        <f t="shared" si="6"/>
        <v>177119421.84651658</v>
      </c>
      <c r="D46" s="6">
        <f t="shared" si="7"/>
        <v>49725525.25</v>
      </c>
      <c r="F46" s="21">
        <f t="shared" si="3"/>
        <v>1.0562617346523753</v>
      </c>
      <c r="H46" s="22">
        <f t="shared" si="1"/>
        <v>177119421.84651631</v>
      </c>
    </row>
    <row r="47" spans="1:8" x14ac:dyDescent="0.3">
      <c r="A47" s="6">
        <v>47</v>
      </c>
      <c r="B47" s="6">
        <f t="shared" si="6"/>
        <v>187025392.93884242</v>
      </c>
      <c r="D47" s="6">
        <f t="shared" si="7"/>
        <v>50725525.25</v>
      </c>
      <c r="F47" s="21">
        <f t="shared" si="3"/>
        <v>1.055928203632631</v>
      </c>
      <c r="H47" s="22">
        <f t="shared" si="1"/>
        <v>187025392.93884221</v>
      </c>
    </row>
    <row r="48" spans="1:8" x14ac:dyDescent="0.3">
      <c r="A48" s="6">
        <v>48</v>
      </c>
      <c r="B48" s="6">
        <f t="shared" si="6"/>
        <v>197426662.58578455</v>
      </c>
      <c r="C48" s="6">
        <v>4</v>
      </c>
      <c r="D48" s="6">
        <f>(D47+J$2)*E48</f>
        <v>53535918.633749999</v>
      </c>
      <c r="E48" s="2">
        <f>$L$2</f>
        <v>1.0349999999999999</v>
      </c>
      <c r="F48" s="21">
        <f t="shared" si="3"/>
        <v>1.0556142109020639</v>
      </c>
      <c r="G48" s="21">
        <f>B48/D48</f>
        <v>3.6877421294742341</v>
      </c>
      <c r="H48" s="22">
        <f t="shared" si="1"/>
        <v>197426662.58578429</v>
      </c>
    </row>
    <row r="49" spans="1:8" x14ac:dyDescent="0.3">
      <c r="A49" s="6">
        <v>49</v>
      </c>
      <c r="B49" s="6">
        <f t="shared" si="6"/>
        <v>208347995.71507379</v>
      </c>
      <c r="D49" s="6">
        <f t="shared" ref="D49:D59" si="8">D48+J$2</f>
        <v>54535918.633749999</v>
      </c>
      <c r="F49" s="21">
        <f t="shared" si="3"/>
        <v>1.055318430582008</v>
      </c>
      <c r="H49" s="22">
        <f t="shared" si="1"/>
        <v>208347995.7150735</v>
      </c>
    </row>
    <row r="50" spans="1:8" x14ac:dyDescent="0.3">
      <c r="A50" s="6">
        <v>50</v>
      </c>
      <c r="B50" s="6">
        <f t="shared" si="6"/>
        <v>219815395.50082749</v>
      </c>
      <c r="D50" s="6">
        <f t="shared" si="8"/>
        <v>55535918.633749999</v>
      </c>
      <c r="F50" s="21">
        <f t="shared" si="3"/>
        <v>1.0550396453126236</v>
      </c>
      <c r="H50" s="22">
        <f t="shared" si="1"/>
        <v>219815395.50082719</v>
      </c>
    </row>
    <row r="51" spans="1:8" x14ac:dyDescent="0.3">
      <c r="A51" s="6">
        <v>51</v>
      </c>
      <c r="B51" s="6">
        <f t="shared" si="6"/>
        <v>231856165.27586886</v>
      </c>
      <c r="D51" s="6">
        <f t="shared" si="8"/>
        <v>56535918.633749999</v>
      </c>
      <c r="F51" s="21">
        <f t="shared" si="3"/>
        <v>1.0547767354857365</v>
      </c>
      <c r="H51" s="22">
        <f t="shared" si="1"/>
        <v>231856165.27586854</v>
      </c>
    </row>
    <row r="52" spans="1:8" x14ac:dyDescent="0.3">
      <c r="A52" s="6">
        <v>52</v>
      </c>
      <c r="B52" s="6">
        <f t="shared" si="6"/>
        <v>244498973.5396623</v>
      </c>
      <c r="D52" s="6">
        <f t="shared" si="8"/>
        <v>57535918.633749999</v>
      </c>
      <c r="F52" s="21">
        <f t="shared" si="3"/>
        <v>1.0545286697412195</v>
      </c>
      <c r="H52" s="22">
        <f t="shared" si="1"/>
        <v>244498973.53966194</v>
      </c>
    </row>
    <row r="53" spans="1:8" x14ac:dyDescent="0.3">
      <c r="A53" s="6">
        <v>53</v>
      </c>
      <c r="B53" s="6">
        <f t="shared" si="6"/>
        <v>257773922.21664542</v>
      </c>
      <c r="D53" s="6">
        <f t="shared" si="8"/>
        <v>58535918.633749999</v>
      </c>
      <c r="F53" s="21">
        <f t="shared" si="3"/>
        <v>1.0542944965567704</v>
      </c>
      <c r="H53" s="22">
        <f t="shared" si="1"/>
        <v>257773922.21664503</v>
      </c>
    </row>
    <row r="54" spans="1:8" x14ac:dyDescent="0.3">
      <c r="A54" s="6">
        <v>54</v>
      </c>
      <c r="B54" s="6">
        <f t="shared" si="6"/>
        <v>271712618.32747769</v>
      </c>
      <c r="D54" s="6">
        <f t="shared" si="8"/>
        <v>59535918.633749999</v>
      </c>
      <c r="F54" s="21">
        <f t="shared" si="3"/>
        <v>1.054073336786634</v>
      </c>
      <c r="H54" s="22">
        <f t="shared" si="1"/>
        <v>271712618.32747728</v>
      </c>
    </row>
    <row r="55" spans="1:8" x14ac:dyDescent="0.3">
      <c r="A55" s="6">
        <v>55</v>
      </c>
      <c r="B55" s="6">
        <f t="shared" si="6"/>
        <v>286348249.2438516</v>
      </c>
      <c r="D55" s="6">
        <f t="shared" si="8"/>
        <v>60535918.633749999</v>
      </c>
      <c r="F55" s="21">
        <f t="shared" si="3"/>
        <v>1.0538643770262246</v>
      </c>
      <c r="H55" s="22">
        <f t="shared" si="1"/>
        <v>286348249.24385118</v>
      </c>
    </row>
    <row r="56" spans="1:8" x14ac:dyDescent="0.3">
      <c r="A56" s="6">
        <v>56</v>
      </c>
      <c r="B56" s="6">
        <f t="shared" si="6"/>
        <v>301715661.7060442</v>
      </c>
      <c r="D56" s="6">
        <f t="shared" si="8"/>
        <v>61535918.633749999</v>
      </c>
      <c r="F56" s="21">
        <f t="shared" si="3"/>
        <v>1.0536668636975177</v>
      </c>
      <c r="H56" s="22">
        <f t="shared" si="1"/>
        <v>301715661.70604372</v>
      </c>
    </row>
    <row r="57" spans="1:8" x14ac:dyDescent="0.3">
      <c r="A57" s="6">
        <v>57</v>
      </c>
      <c r="B57" s="6">
        <f t="shared" si="6"/>
        <v>317851444.79134643</v>
      </c>
      <c r="D57" s="6">
        <f t="shared" si="8"/>
        <v>62535918.633749999</v>
      </c>
      <c r="F57" s="21">
        <f t="shared" si="3"/>
        <v>1.0534800977651038</v>
      </c>
      <c r="H57" s="22">
        <f t="shared" si="1"/>
        <v>317851444.79134595</v>
      </c>
    </row>
    <row r="58" spans="1:8" x14ac:dyDescent="0.3">
      <c r="A58" s="6">
        <v>58</v>
      </c>
      <c r="B58" s="6">
        <f t="shared" si="6"/>
        <v>334794017.03091377</v>
      </c>
      <c r="D58" s="6">
        <f t="shared" si="8"/>
        <v>63535918.633749999</v>
      </c>
      <c r="F58" s="21">
        <f t="shared" si="3"/>
        <v>1.053303430005452</v>
      </c>
      <c r="H58" s="22">
        <f t="shared" si="1"/>
        <v>334794017.03091329</v>
      </c>
    </row>
    <row r="59" spans="1:8" x14ac:dyDescent="0.3">
      <c r="A59" s="6">
        <v>59</v>
      </c>
      <c r="B59" s="6">
        <f t="shared" si="6"/>
        <v>352583717.88245946</v>
      </c>
      <c r="D59" s="6">
        <f t="shared" si="8"/>
        <v>64535918.633749999</v>
      </c>
      <c r="F59" s="21">
        <f t="shared" si="3"/>
        <v>1.0531362567626261</v>
      </c>
      <c r="H59" s="22">
        <f t="shared" si="1"/>
        <v>352583717.88245893</v>
      </c>
    </row>
    <row r="60" spans="1:8" x14ac:dyDescent="0.3">
      <c r="A60" s="6">
        <v>60</v>
      </c>
      <c r="B60" s="6">
        <f t="shared" si="6"/>
        <v>371262903.77658248</v>
      </c>
      <c r="C60" s="6">
        <v>5</v>
      </c>
      <c r="D60" s="6">
        <f>(D59+J$2)*E60</f>
        <v>67829675.785931244</v>
      </c>
      <c r="E60" s="2">
        <f>$L$2</f>
        <v>1.0349999999999999</v>
      </c>
      <c r="F60" s="21">
        <f t="shared" si="3"/>
        <v>1.0529780161327531</v>
      </c>
      <c r="G60" s="21">
        <f>B60/D60</f>
        <v>5.4734583274182071</v>
      </c>
      <c r="H60" s="22">
        <f t="shared" si="1"/>
        <v>371262903.77658176</v>
      </c>
    </row>
    <row r="61" spans="1:8" x14ac:dyDescent="0.3">
      <c r="A61" s="6">
        <v>61</v>
      </c>
      <c r="B61" s="6">
        <f t="shared" si="6"/>
        <v>390876048.9654116</v>
      </c>
      <c r="D61" s="6">
        <f t="shared" ref="D61:D71" si="9">D60+J$2</f>
        <v>68829675.785931244</v>
      </c>
      <c r="F61" s="21">
        <f t="shared" si="3"/>
        <v>1.0528281845272423</v>
      </c>
      <c r="H61" s="22">
        <f t="shared" si="1"/>
        <v>390876048.96541101</v>
      </c>
    </row>
    <row r="62" spans="1:8" x14ac:dyDescent="0.3">
      <c r="A62" s="6">
        <v>62</v>
      </c>
      <c r="B62" s="6">
        <f t="shared" si="6"/>
        <v>411469851.41368222</v>
      </c>
      <c r="D62" s="6">
        <f t="shared" si="9"/>
        <v>69829675.785931244</v>
      </c>
      <c r="F62" s="21">
        <f t="shared" si="3"/>
        <v>1.0526862735713258</v>
      </c>
      <c r="H62" s="22">
        <f t="shared" si="1"/>
        <v>411469851.41368139</v>
      </c>
    </row>
    <row r="63" spans="1:8" x14ac:dyDescent="0.3">
      <c r="A63" s="6">
        <v>63</v>
      </c>
      <c r="B63" s="6">
        <f t="shared" si="6"/>
        <v>433093343.98436636</v>
      </c>
      <c r="D63" s="6">
        <f t="shared" si="9"/>
        <v>70829675.785931244</v>
      </c>
      <c r="F63" s="21">
        <f t="shared" si="3"/>
        <v>1.0525518273000867</v>
      </c>
      <c r="H63" s="22">
        <f t="shared" si="1"/>
        <v>433093343.98436558</v>
      </c>
    </row>
    <row r="64" spans="1:8" x14ac:dyDescent="0.3">
      <c r="A64" s="6">
        <v>64</v>
      </c>
      <c r="B64" s="6">
        <f t="shared" si="6"/>
        <v>455798011.18358469</v>
      </c>
      <c r="D64" s="6">
        <f t="shared" si="9"/>
        <v>71829675.785931244</v>
      </c>
      <c r="F64" s="21">
        <f t="shared" si="3"/>
        <v>1.0524244196189676</v>
      </c>
      <c r="H64" s="22">
        <f t="shared" si="1"/>
        <v>455798011.18358386</v>
      </c>
    </row>
    <row r="65" spans="1:8" x14ac:dyDescent="0.3">
      <c r="A65" s="6">
        <v>65</v>
      </c>
      <c r="B65" s="6">
        <f t="shared" si="6"/>
        <v>479637911.74276394</v>
      </c>
      <c r="D65" s="6">
        <f t="shared" si="9"/>
        <v>72829675.785931244</v>
      </c>
      <c r="F65" s="21">
        <f t="shared" si="3"/>
        <v>1.0523036519998703</v>
      </c>
      <c r="H65" s="22">
        <f t="shared" si="1"/>
        <v>479637911.7427631</v>
      </c>
    </row>
    <row r="66" spans="1:8" x14ac:dyDescent="0.3">
      <c r="A66" s="6">
        <v>66</v>
      </c>
      <c r="B66" s="6">
        <f t="shared" si="6"/>
        <v>504669807.32990217</v>
      </c>
      <c r="D66" s="6">
        <f t="shared" si="9"/>
        <v>73829675.785931244</v>
      </c>
      <c r="F66" s="21">
        <f t="shared" si="3"/>
        <v>1.0521891513875223</v>
      </c>
      <c r="H66" s="22">
        <f t="shared" ref="H66:H129" si="10">J$2*$K$2*($K$2^A66-1)/($K$2-1)</f>
        <v>504669807.32990122</v>
      </c>
    </row>
    <row r="67" spans="1:8" x14ac:dyDescent="0.3">
      <c r="A67" s="6">
        <v>67</v>
      </c>
      <c r="B67" s="6">
        <f t="shared" ref="B67:B98" si="11">(B66+J$2)*K$2</f>
        <v>530953297.6963973</v>
      </c>
      <c r="D67" s="6">
        <f t="shared" si="9"/>
        <v>74829675.785931244</v>
      </c>
      <c r="F67" s="21">
        <f t="shared" ref="F67:F130" si="12">B67/B66</f>
        <v>1.0520805682938619</v>
      </c>
      <c r="H67" s="22">
        <f t="shared" si="10"/>
        <v>530953297.69639641</v>
      </c>
    </row>
    <row r="68" spans="1:8" x14ac:dyDescent="0.3">
      <c r="A68" s="6">
        <v>68</v>
      </c>
      <c r="B68" s="6">
        <f t="shared" si="11"/>
        <v>558550962.58121717</v>
      </c>
      <c r="D68" s="6">
        <f t="shared" si="9"/>
        <v>75829675.785931244</v>
      </c>
      <c r="F68" s="21">
        <f t="shared" si="12"/>
        <v>1.0519775750608491</v>
      </c>
      <c r="H68" s="22">
        <f t="shared" si="10"/>
        <v>558550962.5812161</v>
      </c>
    </row>
    <row r="69" spans="1:8" x14ac:dyDescent="0.3">
      <c r="A69" s="6">
        <v>69</v>
      </c>
      <c r="B69" s="6">
        <f t="shared" si="11"/>
        <v>587528510.71027803</v>
      </c>
      <c r="D69" s="6">
        <f t="shared" si="9"/>
        <v>76829675.785931244</v>
      </c>
      <c r="F69" s="21">
        <f t="shared" si="12"/>
        <v>1.0518798642744212</v>
      </c>
      <c r="H69" s="22">
        <f t="shared" si="10"/>
        <v>587528510.71027696</v>
      </c>
    </row>
    <row r="70" spans="1:8" x14ac:dyDescent="0.3">
      <c r="A70" s="6">
        <v>70</v>
      </c>
      <c r="B70" s="6">
        <f t="shared" si="11"/>
        <v>617954936.24579191</v>
      </c>
      <c r="D70" s="6">
        <f t="shared" si="9"/>
        <v>77829675.785931244</v>
      </c>
      <c r="F70" s="21">
        <f t="shared" si="12"/>
        <v>1.0517871473143161</v>
      </c>
      <c r="H70" s="22">
        <f t="shared" si="10"/>
        <v>617954936.24579072</v>
      </c>
    </row>
    <row r="71" spans="1:8" x14ac:dyDescent="0.3">
      <c r="A71" s="6">
        <v>71</v>
      </c>
      <c r="B71" s="6">
        <f t="shared" si="11"/>
        <v>649902683.05808151</v>
      </c>
      <c r="D71" s="6">
        <f t="shared" si="9"/>
        <v>78829675.785931244</v>
      </c>
      <c r="F71" s="21">
        <f t="shared" si="12"/>
        <v>1.0516991530262367</v>
      </c>
      <c r="H71" s="22">
        <f t="shared" si="10"/>
        <v>649902683.05808043</v>
      </c>
    </row>
    <row r="72" spans="1:8" x14ac:dyDescent="0.3">
      <c r="A72" s="6">
        <v>72</v>
      </c>
      <c r="B72" s="6">
        <f t="shared" si="11"/>
        <v>683447817.21098566</v>
      </c>
      <c r="C72" s="6">
        <v>6</v>
      </c>
      <c r="D72" s="6">
        <f>(D71+J$2)*E72</f>
        <v>82623714.438438833</v>
      </c>
      <c r="E72" s="2">
        <f>$L$2</f>
        <v>1.0349999999999999</v>
      </c>
      <c r="F72" s="21">
        <f t="shared" si="12"/>
        <v>1.051615626504355</v>
      </c>
      <c r="G72" s="21">
        <f>B72/D72</f>
        <v>8.2718118140308015</v>
      </c>
      <c r="H72" s="22">
        <f t="shared" si="10"/>
        <v>683447817.21098435</v>
      </c>
    </row>
    <row r="73" spans="1:8" x14ac:dyDescent="0.3">
      <c r="A73" s="6">
        <v>73</v>
      </c>
      <c r="B73" s="6">
        <f t="shared" si="11"/>
        <v>718670208.07153499</v>
      </c>
      <c r="D73" s="6">
        <f t="shared" ref="D73:D83" si="13">D72+J$2</f>
        <v>83623714.438438833</v>
      </c>
      <c r="F73" s="21">
        <f t="shared" si="12"/>
        <v>1.0515363279734873</v>
      </c>
      <c r="H73" s="22">
        <f t="shared" si="10"/>
        <v>718670208.07153356</v>
      </c>
    </row>
    <row r="74" spans="1:8" x14ac:dyDescent="0.3">
      <c r="A74" s="6">
        <v>74</v>
      </c>
      <c r="B74" s="6">
        <f t="shared" si="11"/>
        <v>755653718.47511172</v>
      </c>
      <c r="D74" s="6">
        <f t="shared" si="13"/>
        <v>84623714.438438833</v>
      </c>
      <c r="F74" s="21">
        <f t="shared" si="12"/>
        <v>1.0514610317614494</v>
      </c>
      <c r="H74" s="22">
        <f t="shared" si="10"/>
        <v>755653718.47511017</v>
      </c>
    </row>
    <row r="75" spans="1:8" x14ac:dyDescent="0.3">
      <c r="A75" s="6">
        <v>75</v>
      </c>
      <c r="B75" s="6">
        <f t="shared" si="11"/>
        <v>794486404.39886737</v>
      </c>
      <c r="D75" s="6">
        <f t="shared" si="13"/>
        <v>85623714.438438833</v>
      </c>
      <c r="F75" s="21">
        <f t="shared" si="12"/>
        <v>1.0513895253531194</v>
      </c>
      <c r="H75" s="22">
        <f t="shared" si="10"/>
        <v>794486404.3988657</v>
      </c>
    </row>
    <row r="76" spans="1:8" x14ac:dyDescent="0.3">
      <c r="A76" s="6">
        <v>76</v>
      </c>
      <c r="B76" s="6">
        <f t="shared" si="11"/>
        <v>835260724.61881077</v>
      </c>
      <c r="D76" s="6">
        <f t="shared" si="13"/>
        <v>86623714.438438833</v>
      </c>
      <c r="F76" s="21">
        <f t="shared" si="12"/>
        <v>1.0513216085186436</v>
      </c>
      <c r="H76" s="22">
        <f t="shared" si="10"/>
        <v>835260724.61880898</v>
      </c>
    </row>
    <row r="77" spans="1:8" x14ac:dyDescent="0.3">
      <c r="A77" s="6">
        <v>77</v>
      </c>
      <c r="B77" s="6">
        <f t="shared" si="11"/>
        <v>878073760.84975135</v>
      </c>
      <c r="D77" s="6">
        <f t="shared" si="13"/>
        <v>87623714.438438833</v>
      </c>
      <c r="F77" s="21">
        <f t="shared" si="12"/>
        <v>1.0512570925090237</v>
      </c>
      <c r="H77" s="22">
        <f t="shared" si="10"/>
        <v>878073760.84974968</v>
      </c>
    </row>
    <row r="78" spans="1:8" x14ac:dyDescent="0.3">
      <c r="A78" s="6">
        <v>78</v>
      </c>
      <c r="B78" s="6">
        <f t="shared" si="11"/>
        <v>923027448.89223897</v>
      </c>
      <c r="D78" s="6">
        <f t="shared" si="13"/>
        <v>88623714.438438833</v>
      </c>
      <c r="F78" s="21">
        <f t="shared" si="12"/>
        <v>1.0511957993130143</v>
      </c>
      <c r="H78" s="22">
        <f t="shared" si="10"/>
        <v>923027448.89223683</v>
      </c>
    </row>
    <row r="79" spans="1:8" x14ac:dyDescent="0.3">
      <c r="A79" s="6">
        <v>79</v>
      </c>
      <c r="B79" s="6">
        <f t="shared" si="11"/>
        <v>970228821.336851</v>
      </c>
      <c r="D79" s="6">
        <f t="shared" si="13"/>
        <v>89623714.438438833</v>
      </c>
      <c r="F79" s="21">
        <f t="shared" si="12"/>
        <v>1.0511375609698934</v>
      </c>
      <c r="H79" s="22">
        <f t="shared" si="10"/>
        <v>970228821.33684909</v>
      </c>
    </row>
    <row r="80" spans="1:8" x14ac:dyDescent="0.3">
      <c r="A80" s="6">
        <v>80</v>
      </c>
      <c r="B80" s="6">
        <f t="shared" si="11"/>
        <v>1019790262.4036936</v>
      </c>
      <c r="D80" s="6">
        <f t="shared" si="13"/>
        <v>90623714.438438833</v>
      </c>
      <c r="F80" s="21">
        <f t="shared" si="12"/>
        <v>1.0510822189332134</v>
      </c>
      <c r="H80" s="22">
        <f t="shared" si="10"/>
        <v>1019790262.4036914</v>
      </c>
    </row>
    <row r="81" spans="1:8" x14ac:dyDescent="0.3">
      <c r="A81" s="6">
        <v>81</v>
      </c>
      <c r="B81" s="6">
        <f t="shared" si="11"/>
        <v>1071829775.5238783</v>
      </c>
      <c r="D81" s="6">
        <f t="shared" si="13"/>
        <v>91623714.438438833</v>
      </c>
      <c r="F81" s="21">
        <f t="shared" si="12"/>
        <v>1.0510296234811316</v>
      </c>
      <c r="H81" s="22">
        <f t="shared" si="10"/>
        <v>1071829775.5238762</v>
      </c>
    </row>
    <row r="82" spans="1:8" x14ac:dyDescent="0.3">
      <c r="A82" s="6">
        <v>82</v>
      </c>
      <c r="B82" s="6">
        <f t="shared" si="11"/>
        <v>1126471264.3000722</v>
      </c>
      <c r="D82" s="6">
        <f t="shared" si="13"/>
        <v>92623714.438438833</v>
      </c>
      <c r="F82" s="21">
        <f t="shared" si="12"/>
        <v>1.0509796331693497</v>
      </c>
      <c r="H82" s="22">
        <f t="shared" si="10"/>
        <v>1126471264.3000698</v>
      </c>
    </row>
    <row r="83" spans="1:8" x14ac:dyDescent="0.3">
      <c r="A83" s="6">
        <v>83</v>
      </c>
      <c r="B83" s="6">
        <f t="shared" si="11"/>
        <v>1183844827.5150759</v>
      </c>
      <c r="D83" s="6">
        <f t="shared" si="13"/>
        <v>93623714.438438833</v>
      </c>
      <c r="F83" s="21">
        <f t="shared" si="12"/>
        <v>1.0509321143230872</v>
      </c>
      <c r="H83" s="22">
        <f t="shared" si="10"/>
        <v>1183844827.5150733</v>
      </c>
    </row>
    <row r="84" spans="1:8" x14ac:dyDescent="0.3">
      <c r="A84" s="6">
        <v>84</v>
      </c>
      <c r="B84" s="6">
        <f t="shared" si="11"/>
        <v>1244087068.8908298</v>
      </c>
      <c r="C84" s="6">
        <v>7</v>
      </c>
      <c r="D84" s="6">
        <f>(D83+J$2)*E84</f>
        <v>97935544.443784177</v>
      </c>
      <c r="E84" s="2">
        <f>$L$2</f>
        <v>1.0349999999999999</v>
      </c>
      <c r="F84" s="21">
        <f t="shared" si="12"/>
        <v>1.0508869405648409</v>
      </c>
      <c r="G84" s="21">
        <f>B84/D84</f>
        <v>12.703120975704037</v>
      </c>
      <c r="H84" s="22">
        <f t="shared" si="10"/>
        <v>1244087068.8908272</v>
      </c>
    </row>
    <row r="85" spans="1:8" x14ac:dyDescent="0.3">
      <c r="A85" s="6">
        <v>85</v>
      </c>
      <c r="B85" s="6">
        <f t="shared" si="11"/>
        <v>1307341422.3353713</v>
      </c>
      <c r="D85" s="6">
        <f t="shared" ref="D85:D95" si="14">D84+J$2</f>
        <v>98935544.443784177</v>
      </c>
      <c r="F85" s="21">
        <f t="shared" si="12"/>
        <v>1.0508439923750161</v>
      </c>
      <c r="H85" s="22">
        <f t="shared" si="10"/>
        <v>1307341422.3353684</v>
      </c>
    </row>
    <row r="86" spans="1:8" x14ac:dyDescent="0.3">
      <c r="A86" s="6">
        <v>86</v>
      </c>
      <c r="B86" s="6">
        <f t="shared" si="11"/>
        <v>1373758493.4521399</v>
      </c>
      <c r="D86" s="6">
        <f t="shared" si="14"/>
        <v>99935544.443784177</v>
      </c>
      <c r="F86" s="21">
        <f t="shared" si="12"/>
        <v>1.0508031566827618</v>
      </c>
      <c r="H86" s="22">
        <f t="shared" si="10"/>
        <v>1373758493.4521365</v>
      </c>
    </row>
    <row r="87" spans="1:8" x14ac:dyDescent="0.3">
      <c r="A87" s="6">
        <v>87</v>
      </c>
      <c r="B87" s="6">
        <f t="shared" si="11"/>
        <v>1443496418.1247468</v>
      </c>
      <c r="D87" s="6">
        <f t="shared" si="14"/>
        <v>100935544.44378418</v>
      </c>
      <c r="F87" s="21">
        <f t="shared" si="12"/>
        <v>1.0507643264846074</v>
      </c>
      <c r="H87" s="22">
        <f t="shared" si="10"/>
        <v>1443496418.1247439</v>
      </c>
    </row>
    <row r="88" spans="1:8" x14ac:dyDescent="0.3">
      <c r="A88" s="6">
        <v>88</v>
      </c>
      <c r="B88" s="6">
        <f t="shared" si="11"/>
        <v>1516721239.0309842</v>
      </c>
      <c r="D88" s="6">
        <f t="shared" si="14"/>
        <v>101935544.44378418</v>
      </c>
      <c r="F88" s="21">
        <f t="shared" si="12"/>
        <v>1.0507274004887135</v>
      </c>
      <c r="H88" s="22">
        <f t="shared" si="10"/>
        <v>1516721239.0309806</v>
      </c>
    </row>
    <row r="89" spans="1:8" x14ac:dyDescent="0.3">
      <c r="A89" s="6">
        <v>89</v>
      </c>
      <c r="B89" s="6">
        <f t="shared" si="11"/>
        <v>1593607300.9825335</v>
      </c>
      <c r="D89" s="6">
        <f t="shared" si="14"/>
        <v>102935544.44378418</v>
      </c>
      <c r="F89" s="21">
        <f t="shared" si="12"/>
        <v>1.0506922827827418</v>
      </c>
      <c r="H89" s="22">
        <f t="shared" si="10"/>
        <v>1593607300.9825299</v>
      </c>
    </row>
    <row r="90" spans="1:8" x14ac:dyDescent="0.3">
      <c r="A90" s="6">
        <v>90</v>
      </c>
      <c r="B90" s="6">
        <f t="shared" si="11"/>
        <v>1674337666.0316601</v>
      </c>
      <c r="D90" s="6">
        <f t="shared" si="14"/>
        <v>103935544.44378418</v>
      </c>
      <c r="F90" s="21">
        <f t="shared" si="12"/>
        <v>1.0506588825235379</v>
      </c>
      <c r="H90" s="22">
        <f t="shared" si="10"/>
        <v>1674337666.0316563</v>
      </c>
    </row>
    <row r="91" spans="1:8" x14ac:dyDescent="0.3">
      <c r="A91" s="6">
        <v>91</v>
      </c>
      <c r="B91" s="6">
        <f t="shared" si="11"/>
        <v>1759104549.3332431</v>
      </c>
      <c r="D91" s="6">
        <f t="shared" si="14"/>
        <v>104935544.44378418</v>
      </c>
      <c r="F91" s="21">
        <f t="shared" si="12"/>
        <v>1.0506271136469674</v>
      </c>
      <c r="H91" s="22">
        <f t="shared" si="10"/>
        <v>1759104549.3332393</v>
      </c>
    </row>
    <row r="92" spans="1:8" x14ac:dyDescent="0.3">
      <c r="A92" s="6">
        <v>92</v>
      </c>
      <c r="B92" s="6">
        <f t="shared" si="11"/>
        <v>1848109776.7999053</v>
      </c>
      <c r="D92" s="6">
        <f t="shared" si="14"/>
        <v>105935544.44378418</v>
      </c>
      <c r="F92" s="21">
        <f t="shared" si="12"/>
        <v>1.0505968945964002</v>
      </c>
      <c r="H92" s="22">
        <f t="shared" si="10"/>
        <v>1848109776.799901</v>
      </c>
    </row>
    <row r="93" spans="1:8" x14ac:dyDescent="0.3">
      <c r="A93" s="6">
        <v>93</v>
      </c>
      <c r="B93" s="6">
        <f t="shared" si="11"/>
        <v>1941565265.6399007</v>
      </c>
      <c r="D93" s="6">
        <f t="shared" si="14"/>
        <v>106935544.44378418</v>
      </c>
      <c r="F93" s="21">
        <f t="shared" si="12"/>
        <v>1.050568148068465</v>
      </c>
      <c r="H93" s="22">
        <f t="shared" si="10"/>
        <v>1941565265.6398964</v>
      </c>
    </row>
    <row r="94" spans="1:8" x14ac:dyDescent="0.3">
      <c r="A94" s="6">
        <v>94</v>
      </c>
      <c r="B94" s="6">
        <f t="shared" si="11"/>
        <v>2039693528.9218957</v>
      </c>
      <c r="D94" s="6">
        <f t="shared" si="14"/>
        <v>107935544.44378418</v>
      </c>
      <c r="F94" s="21">
        <f t="shared" si="12"/>
        <v>1.0505408007748089</v>
      </c>
      <c r="H94" s="22">
        <f t="shared" si="10"/>
        <v>2039693528.9218905</v>
      </c>
    </row>
    <row r="95" spans="1:8" x14ac:dyDescent="0.3">
      <c r="A95" s="6">
        <v>95</v>
      </c>
      <c r="B95" s="6">
        <f t="shared" si="11"/>
        <v>2142728205.3679907</v>
      </c>
      <c r="D95" s="6">
        <f t="shared" si="14"/>
        <v>108935544.44378418</v>
      </c>
      <c r="F95" s="21">
        <f t="shared" si="12"/>
        <v>1.0505147832187098</v>
      </c>
      <c r="H95" s="22">
        <f t="shared" si="10"/>
        <v>2142728205.3679862</v>
      </c>
    </row>
    <row r="96" spans="1:8" x14ac:dyDescent="0.3">
      <c r="A96" s="6">
        <v>96</v>
      </c>
      <c r="B96" s="6">
        <f t="shared" si="11"/>
        <v>2250914615.6363902</v>
      </c>
      <c r="C96" s="6">
        <v>8</v>
      </c>
      <c r="D96" s="6">
        <f>(D95+J$2)*E96</f>
        <v>113783288.49931662</v>
      </c>
      <c r="E96" s="2">
        <f>$L$2</f>
        <v>1.0349999999999999</v>
      </c>
      <c r="F96" s="21">
        <f t="shared" si="12"/>
        <v>1.05049002948548</v>
      </c>
      <c r="G96" s="21">
        <f>B96/D96</f>
        <v>19.782471093282815</v>
      </c>
      <c r="H96" s="22">
        <f t="shared" si="10"/>
        <v>2250914615.636385</v>
      </c>
    </row>
    <row r="97" spans="1:8" x14ac:dyDescent="0.3">
      <c r="A97" s="6">
        <v>97</v>
      </c>
      <c r="B97" s="6">
        <f t="shared" si="11"/>
        <v>2364510346.41821</v>
      </c>
      <c r="D97" s="6">
        <f t="shared" ref="D97:D107" si="15">D96+J$2</f>
        <v>114783288.49931662</v>
      </c>
      <c r="F97" s="21">
        <f t="shared" si="12"/>
        <v>1.0504664770456891</v>
      </c>
      <c r="H97" s="22">
        <f t="shared" si="10"/>
        <v>2364510346.4182043</v>
      </c>
    </row>
    <row r="98" spans="1:8" x14ac:dyDescent="0.3">
      <c r="A98" s="6">
        <v>98</v>
      </c>
      <c r="B98" s="6">
        <f t="shared" si="11"/>
        <v>2483785863.7391205</v>
      </c>
      <c r="D98" s="6">
        <f t="shared" si="15"/>
        <v>115783288.49931662</v>
      </c>
      <c r="F98" s="21">
        <f t="shared" si="12"/>
        <v>1.0504440665703114</v>
      </c>
      <c r="H98" s="22">
        <f t="shared" si="10"/>
        <v>2483785863.7391148</v>
      </c>
    </row>
    <row r="99" spans="1:8" x14ac:dyDescent="0.3">
      <c r="A99" s="6">
        <v>99</v>
      </c>
      <c r="B99" s="6">
        <f t="shared" ref="B99:B130" si="16">(B98+J$2)*K$2</f>
        <v>2609025156.9260764</v>
      </c>
      <c r="D99" s="6">
        <f t="shared" si="15"/>
        <v>116783288.49931662</v>
      </c>
      <c r="F99" s="21">
        <f t="shared" si="12"/>
        <v>1.0504227417569802</v>
      </c>
      <c r="H99" s="22">
        <f t="shared" si="10"/>
        <v>2609025156.9260707</v>
      </c>
    </row>
    <row r="100" spans="1:8" x14ac:dyDescent="0.3">
      <c r="A100" s="6">
        <v>100</v>
      </c>
      <c r="B100" s="6">
        <f t="shared" si="16"/>
        <v>2740526414.7723804</v>
      </c>
      <c r="D100" s="6">
        <f t="shared" si="15"/>
        <v>117783288.49931662</v>
      </c>
      <c r="F100" s="21">
        <f t="shared" si="12"/>
        <v>1.0504024491665835</v>
      </c>
      <c r="H100" s="22">
        <f t="shared" si="10"/>
        <v>2740526414.7723732</v>
      </c>
    </row>
    <row r="101" spans="1:8" x14ac:dyDescent="0.3">
      <c r="A101" s="6">
        <v>101</v>
      </c>
      <c r="B101" s="6">
        <f t="shared" si="16"/>
        <v>2878602735.5109997</v>
      </c>
      <c r="D101" s="6">
        <f t="shared" si="15"/>
        <v>118783288.49931662</v>
      </c>
      <c r="F101" s="21">
        <f t="shared" si="12"/>
        <v>1.0503831380695112</v>
      </c>
      <c r="H101" s="22">
        <f t="shared" si="10"/>
        <v>2878602735.510993</v>
      </c>
    </row>
    <row r="102" spans="1:8" x14ac:dyDescent="0.3">
      <c r="A102" s="6">
        <v>102</v>
      </c>
      <c r="B102" s="6">
        <f t="shared" si="16"/>
        <v>3023582872.2865496</v>
      </c>
      <c r="D102" s="6">
        <f t="shared" si="15"/>
        <v>119783288.49931662</v>
      </c>
      <c r="F102" s="21">
        <f t="shared" si="12"/>
        <v>1.0503647603009081</v>
      </c>
      <c r="H102" s="22">
        <f t="shared" si="10"/>
        <v>3023582872.2865419</v>
      </c>
    </row>
    <row r="103" spans="1:8" x14ac:dyDescent="0.3">
      <c r="A103" s="6">
        <v>103</v>
      </c>
      <c r="B103" s="6">
        <f t="shared" si="16"/>
        <v>3175812015.900877</v>
      </c>
      <c r="D103" s="6">
        <f t="shared" si="15"/>
        <v>120783288.49931662</v>
      </c>
      <c r="F103" s="21">
        <f t="shared" si="12"/>
        <v>1.0503472701243364</v>
      </c>
      <c r="H103" s="22">
        <f t="shared" si="10"/>
        <v>3175812015.9008694</v>
      </c>
    </row>
    <row r="104" spans="1:8" x14ac:dyDescent="0.3">
      <c r="A104" s="6">
        <v>104</v>
      </c>
      <c r="B104" s="6">
        <f t="shared" si="16"/>
        <v>3335652616.6959209</v>
      </c>
      <c r="D104" s="6">
        <f t="shared" si="15"/>
        <v>121783288.49931662</v>
      </c>
      <c r="F104" s="21">
        <f t="shared" si="12"/>
        <v>1.0503306241032979</v>
      </c>
      <c r="H104" s="22">
        <f t="shared" si="10"/>
        <v>3335652616.6959124</v>
      </c>
    </row>
    <row r="105" spans="1:8" x14ac:dyDescent="0.3">
      <c r="A105" s="6">
        <v>105</v>
      </c>
      <c r="B105" s="6">
        <f t="shared" si="16"/>
        <v>3503485247.5307174</v>
      </c>
      <c r="D105" s="6">
        <f t="shared" si="15"/>
        <v>122783288.49931662</v>
      </c>
      <c r="F105" s="21">
        <f t="shared" si="12"/>
        <v>1.050314780980113</v>
      </c>
      <c r="H105" s="22">
        <f t="shared" si="10"/>
        <v>3503485247.5307088</v>
      </c>
    </row>
    <row r="106" spans="1:8" x14ac:dyDescent="0.3">
      <c r="A106" s="6">
        <v>106</v>
      </c>
      <c r="B106" s="6">
        <f t="shared" si="16"/>
        <v>3679709509.9072533</v>
      </c>
      <c r="D106" s="6">
        <f t="shared" si="15"/>
        <v>123783288.49931662</v>
      </c>
      <c r="F106" s="21">
        <f t="shared" si="12"/>
        <v>1.0502997015616777</v>
      </c>
      <c r="H106" s="22">
        <f t="shared" si="10"/>
        <v>3679709509.9072442</v>
      </c>
    </row>
    <row r="107" spans="1:8" x14ac:dyDescent="0.3">
      <c r="A107" s="6">
        <v>107</v>
      </c>
      <c r="B107" s="6">
        <f t="shared" si="16"/>
        <v>3864744985.402616</v>
      </c>
      <c r="D107" s="6">
        <f t="shared" si="15"/>
        <v>124783288.49931662</v>
      </c>
      <c r="F107" s="21">
        <f t="shared" si="12"/>
        <v>1.0502853486116697</v>
      </c>
      <c r="H107" s="22">
        <f t="shared" si="10"/>
        <v>3864744985.402607</v>
      </c>
    </row>
    <row r="108" spans="1:8" x14ac:dyDescent="0.3">
      <c r="A108" s="6">
        <v>108</v>
      </c>
      <c r="B108" s="6">
        <f t="shared" si="16"/>
        <v>4059032234.6727471</v>
      </c>
      <c r="C108" s="6">
        <v>9</v>
      </c>
      <c r="D108" s="6">
        <f>(D107+J$2)*E108</f>
        <v>130185703.59679268</v>
      </c>
      <c r="E108" s="2">
        <f>$L$2</f>
        <v>1.0349999999999999</v>
      </c>
      <c r="F108" s="21">
        <f t="shared" si="12"/>
        <v>1.0502716867487936</v>
      </c>
      <c r="G108" s="21">
        <f>B108/D108</f>
        <v>31.178786322377317</v>
      </c>
      <c r="H108" s="22">
        <f t="shared" si="10"/>
        <v>4059032234.6727366</v>
      </c>
    </row>
    <row r="109" spans="1:8" x14ac:dyDescent="0.3">
      <c r="A109" s="6">
        <v>109</v>
      </c>
      <c r="B109" s="6">
        <f t="shared" si="16"/>
        <v>4263033846.4063845</v>
      </c>
      <c r="D109" s="6">
        <f t="shared" ref="D109:D119" si="17">D108+J$2</f>
        <v>131185703.59679268</v>
      </c>
      <c r="F109" s="21">
        <f t="shared" si="12"/>
        <v>1.0502586823506921</v>
      </c>
      <c r="H109" s="22">
        <f t="shared" si="10"/>
        <v>4263033846.4063745</v>
      </c>
    </row>
    <row r="110" spans="1:8" x14ac:dyDescent="0.3">
      <c r="A110" s="6">
        <v>110</v>
      </c>
      <c r="B110" s="6">
        <f t="shared" si="16"/>
        <v>4477235538.7267036</v>
      </c>
      <c r="D110" s="6">
        <f t="shared" si="17"/>
        <v>132185703.59679268</v>
      </c>
      <c r="F110" s="21">
        <f t="shared" si="12"/>
        <v>1.0502463034631744</v>
      </c>
      <c r="H110" s="22">
        <f t="shared" si="10"/>
        <v>4477235538.7266922</v>
      </c>
    </row>
    <row r="111" spans="1:8" x14ac:dyDescent="0.3">
      <c r="A111" s="6">
        <v>111</v>
      </c>
      <c r="B111" s="6">
        <f t="shared" si="16"/>
        <v>4702147315.6630392</v>
      </c>
      <c r="D111" s="6">
        <f t="shared" si="17"/>
        <v>133185703.59679268</v>
      </c>
      <c r="F111" s="21">
        <f t="shared" si="12"/>
        <v>1.0502345197144349</v>
      </c>
      <c r="H111" s="22">
        <f t="shared" si="10"/>
        <v>4702147315.6630278</v>
      </c>
    </row>
    <row r="112" spans="1:8" x14ac:dyDescent="0.3">
      <c r="A112" s="6">
        <v>112</v>
      </c>
      <c r="B112" s="6">
        <f t="shared" si="16"/>
        <v>4938304681.4461918</v>
      </c>
      <c r="D112" s="6">
        <f t="shared" si="17"/>
        <v>134185703.59679268</v>
      </c>
      <c r="F112" s="21">
        <f t="shared" si="12"/>
        <v>1.0502233022339609</v>
      </c>
      <c r="H112" s="22">
        <f t="shared" si="10"/>
        <v>4938304681.4461794</v>
      </c>
    </row>
    <row r="113" spans="1:9" x14ac:dyDescent="0.3">
      <c r="A113" s="6">
        <v>113</v>
      </c>
      <c r="B113" s="6">
        <f t="shared" si="16"/>
        <v>5186269915.5185013</v>
      </c>
      <c r="D113" s="6">
        <f t="shared" si="17"/>
        <v>135185703.5967927</v>
      </c>
      <c r="F113" s="21">
        <f t="shared" si="12"/>
        <v>1.0502126235758489</v>
      </c>
      <c r="H113" s="22">
        <f t="shared" si="10"/>
        <v>5186269915.5184889</v>
      </c>
    </row>
    <row r="114" spans="1:9" x14ac:dyDescent="0.3">
      <c r="A114" s="6">
        <v>114</v>
      </c>
      <c r="B114" s="6">
        <f t="shared" si="16"/>
        <v>5446633411.2944269</v>
      </c>
      <c r="D114" s="6">
        <f t="shared" si="17"/>
        <v>136185703.5967927</v>
      </c>
      <c r="F114" s="21">
        <f t="shared" si="12"/>
        <v>1.050202457646267</v>
      </c>
      <c r="H114" s="22">
        <f t="shared" si="10"/>
        <v>5446633411.2944126</v>
      </c>
    </row>
    <row r="115" spans="1:9" x14ac:dyDescent="0.3">
      <c r="A115" s="6">
        <v>115</v>
      </c>
      <c r="B115" s="6">
        <f t="shared" si="16"/>
        <v>5720015081.859149</v>
      </c>
      <c r="D115" s="6">
        <f t="shared" si="17"/>
        <v>137185703.5967927</v>
      </c>
      <c r="F115" s="21">
        <f t="shared" si="12"/>
        <v>1.0501927796348149</v>
      </c>
      <c r="H115" s="22">
        <f t="shared" si="10"/>
        <v>5720015081.8591328</v>
      </c>
    </row>
    <row r="116" spans="1:9" x14ac:dyDescent="0.3">
      <c r="A116" s="6">
        <v>116</v>
      </c>
      <c r="B116" s="6">
        <f t="shared" si="16"/>
        <v>6007065835.9521065</v>
      </c>
      <c r="D116" s="6">
        <f t="shared" si="17"/>
        <v>138185703.5967927</v>
      </c>
      <c r="F116" s="21">
        <f t="shared" si="12"/>
        <v>1.0501835659495602</v>
      </c>
      <c r="H116" s="22">
        <f t="shared" si="10"/>
        <v>6007065835.9520903</v>
      </c>
    </row>
    <row r="117" spans="1:9" x14ac:dyDescent="0.3">
      <c r="A117" s="6">
        <v>117</v>
      </c>
      <c r="B117" s="6">
        <f t="shared" si="16"/>
        <v>6308469127.749712</v>
      </c>
      <c r="D117" s="6">
        <f t="shared" si="17"/>
        <v>139185703.5967927</v>
      </c>
      <c r="F117" s="21">
        <f t="shared" si="12"/>
        <v>1.0501747941555286</v>
      </c>
      <c r="H117" s="22">
        <f t="shared" si="10"/>
        <v>6308469127.7496939</v>
      </c>
    </row>
    <row r="118" spans="1:9" x14ac:dyDescent="0.3">
      <c r="A118" s="6">
        <v>118</v>
      </c>
      <c r="B118" s="6">
        <f t="shared" si="16"/>
        <v>6624942584.1371975</v>
      </c>
      <c r="D118" s="6">
        <f t="shared" si="17"/>
        <v>140185703.5967927</v>
      </c>
      <c r="F118" s="21">
        <f t="shared" si="12"/>
        <v>1.0501664429164568</v>
      </c>
      <c r="H118" s="22">
        <f t="shared" si="10"/>
        <v>6624942584.1371775</v>
      </c>
    </row>
    <row r="119" spans="1:9" x14ac:dyDescent="0.3">
      <c r="A119" s="6">
        <v>119</v>
      </c>
      <c r="B119" s="6">
        <f t="shared" si="16"/>
        <v>6957239713.344058</v>
      </c>
      <c r="D119" s="6">
        <f t="shared" si="17"/>
        <v>141185703.5967927</v>
      </c>
      <c r="F119" s="21">
        <f t="shared" si="12"/>
        <v>1.0501584919396154</v>
      </c>
      <c r="H119" s="22">
        <f t="shared" si="10"/>
        <v>6957239713.344039</v>
      </c>
    </row>
    <row r="120" spans="1:9" x14ac:dyDescent="0.3">
      <c r="A120" s="6">
        <v>120</v>
      </c>
      <c r="B120" s="6">
        <f t="shared" si="16"/>
        <v>7306151699.011261</v>
      </c>
      <c r="C120" s="6">
        <v>10</v>
      </c>
      <c r="D120" s="6">
        <f>(D119+J$2)*E120</f>
        <v>147162203.22268042</v>
      </c>
      <c r="E120" s="2">
        <f>$L$2</f>
        <v>1.0349999999999999</v>
      </c>
      <c r="F120" s="21">
        <f t="shared" si="12"/>
        <v>1.0501509219235303</v>
      </c>
      <c r="G120" s="21">
        <f>B120/D120</f>
        <v>49.646930658926472</v>
      </c>
      <c r="H120" s="22">
        <f t="shared" si="10"/>
        <v>7306151699.0112391</v>
      </c>
      <c r="I120" s="2"/>
    </row>
    <row r="121" spans="1:9" x14ac:dyDescent="0.3">
      <c r="A121" s="6">
        <v>121</v>
      </c>
      <c r="B121" s="6">
        <f t="shared" si="16"/>
        <v>7672509283.9618244</v>
      </c>
      <c r="D121" s="6">
        <f t="shared" ref="D121:D131" si="18">D120+J$2</f>
        <v>148162203.22268042</v>
      </c>
      <c r="F121" s="21">
        <f t="shared" si="12"/>
        <v>1.0501437145084385</v>
      </c>
      <c r="H121" s="22">
        <f t="shared" si="10"/>
        <v>7672509283.9618015</v>
      </c>
      <c r="I121" s="2"/>
    </row>
    <row r="122" spans="1:9" x14ac:dyDescent="0.3">
      <c r="A122" s="6">
        <v>122</v>
      </c>
      <c r="B122" s="6">
        <f t="shared" si="16"/>
        <v>8057184748.1599159</v>
      </c>
      <c r="D122" s="6">
        <f t="shared" si="18"/>
        <v>149162203.22268042</v>
      </c>
      <c r="F122" s="21">
        <f t="shared" si="12"/>
        <v>1.0501368522293215</v>
      </c>
      <c r="H122" s="22">
        <f t="shared" si="10"/>
        <v>8057184748.1598921</v>
      </c>
      <c r="I122" s="2"/>
    </row>
    <row r="123" spans="1:9" x14ac:dyDescent="0.3">
      <c r="A123" s="6">
        <v>123</v>
      </c>
      <c r="B123" s="6">
        <f t="shared" si="16"/>
        <v>8461093985.5679121</v>
      </c>
      <c r="D123" s="6">
        <f t="shared" si="18"/>
        <v>150162203.22268042</v>
      </c>
      <c r="F123" s="21">
        <f t="shared" si="12"/>
        <v>1.0501303184713793</v>
      </c>
      <c r="H123" s="22">
        <f t="shared" si="10"/>
        <v>8461093985.5678873</v>
      </c>
      <c r="I123" s="2"/>
    </row>
    <row r="124" spans="1:9" x14ac:dyDescent="0.3">
      <c r="A124" s="6">
        <v>124</v>
      </c>
      <c r="B124" s="6">
        <f t="shared" si="16"/>
        <v>8885198684.8463078</v>
      </c>
      <c r="D124" s="6">
        <f t="shared" si="18"/>
        <v>151162203.22268042</v>
      </c>
      <c r="F124" s="21">
        <f t="shared" si="12"/>
        <v>1.0501240974278021</v>
      </c>
      <c r="H124" s="22">
        <f t="shared" si="10"/>
        <v>8885198684.8462811</v>
      </c>
      <c r="I124" s="2"/>
    </row>
    <row r="125" spans="1:9" x14ac:dyDescent="0.3">
      <c r="A125" s="6">
        <v>125</v>
      </c>
      <c r="B125" s="6">
        <f t="shared" si="16"/>
        <v>9330508619.088623</v>
      </c>
      <c r="D125" s="6">
        <f t="shared" si="18"/>
        <v>152162203.22268042</v>
      </c>
      <c r="F125" s="21">
        <f t="shared" si="12"/>
        <v>1.0501181740597192</v>
      </c>
      <c r="H125" s="22">
        <f t="shared" si="10"/>
        <v>9330508619.0885963</v>
      </c>
      <c r="I125" s="2"/>
    </row>
    <row r="126" spans="1:9" x14ac:dyDescent="0.3">
      <c r="A126" s="6">
        <v>126</v>
      </c>
      <c r="B126" s="6">
        <f t="shared" si="16"/>
        <v>9798084050.0430546</v>
      </c>
      <c r="D126" s="6">
        <f t="shared" si="18"/>
        <v>153162203.22268042</v>
      </c>
      <c r="F126" s="21">
        <f t="shared" si="12"/>
        <v>1.0501125340582027</v>
      </c>
      <c r="H126" s="22">
        <f t="shared" si="10"/>
        <v>9798084050.0430222</v>
      </c>
      <c r="I126" s="2"/>
    </row>
    <row r="127" spans="1:9" x14ac:dyDescent="0.3">
      <c r="A127" s="6">
        <v>127</v>
      </c>
      <c r="B127" s="6">
        <f t="shared" si="16"/>
        <v>10289038252.545208</v>
      </c>
      <c r="D127" s="6">
        <f t="shared" si="18"/>
        <v>154162203.22268042</v>
      </c>
      <c r="F127" s="21">
        <f t="shared" si="12"/>
        <v>1.0501071638082138</v>
      </c>
      <c r="H127" s="22">
        <f t="shared" si="10"/>
        <v>10289038252.545177</v>
      </c>
      <c r="I127" s="2"/>
    </row>
    <row r="128" spans="1:9" x14ac:dyDescent="0.3">
      <c r="A128" s="6">
        <v>128</v>
      </c>
      <c r="B128" s="6">
        <f t="shared" si="16"/>
        <v>10804540165.172468</v>
      </c>
      <c r="D128" s="6">
        <f t="shared" si="18"/>
        <v>155162203.22268042</v>
      </c>
      <c r="F128" s="21">
        <f t="shared" si="12"/>
        <v>1.0501020503543896</v>
      </c>
      <c r="H128" s="22">
        <f t="shared" si="10"/>
        <v>10804540165.172436</v>
      </c>
      <c r="I128" s="2"/>
    </row>
    <row r="129" spans="1:9" x14ac:dyDescent="0.3">
      <c r="A129" s="6">
        <v>129</v>
      </c>
      <c r="B129" s="6">
        <f t="shared" si="16"/>
        <v>11345817173.431091</v>
      </c>
      <c r="D129" s="6">
        <f t="shared" si="18"/>
        <v>156162203.22268042</v>
      </c>
      <c r="F129" s="21">
        <f t="shared" si="12"/>
        <v>1.050097181368568</v>
      </c>
      <c r="H129" s="22">
        <f t="shared" si="10"/>
        <v>11345817173.431059</v>
      </c>
      <c r="I129" s="2"/>
    </row>
    <row r="130" spans="1:9" x14ac:dyDescent="0.3">
      <c r="A130" s="6">
        <v>130</v>
      </c>
      <c r="B130" s="6">
        <f t="shared" si="16"/>
        <v>11914158032.102646</v>
      </c>
      <c r="D130" s="6">
        <f t="shared" si="18"/>
        <v>157162203.22268042</v>
      </c>
      <c r="F130" s="21">
        <f t="shared" si="12"/>
        <v>1.0500925451189589</v>
      </c>
      <c r="H130" s="22">
        <f t="shared" ref="H130:H180" si="19">J$2*$K$2*($K$2^A130-1)/($K$2-1)</f>
        <v>11914158032.10261</v>
      </c>
      <c r="I130" s="2"/>
    </row>
    <row r="131" spans="1:9" x14ac:dyDescent="0.3">
      <c r="A131" s="6">
        <v>131</v>
      </c>
      <c r="B131" s="6">
        <f t="shared" ref="B131:B162" si="20">(B130+J$2)*K$2</f>
        <v>12510915933.707779</v>
      </c>
      <c r="D131" s="6">
        <f t="shared" si="18"/>
        <v>158162203.22268042</v>
      </c>
      <c r="F131" s="21">
        <f t="shared" ref="F131:F180" si="21">B131/B130</f>
        <v>1.0500881304408731</v>
      </c>
      <c r="H131" s="22">
        <f t="shared" si="19"/>
        <v>12510915933.707741</v>
      </c>
      <c r="I131" s="2"/>
    </row>
    <row r="132" spans="1:9" x14ac:dyDescent="0.3">
      <c r="A132" s="6">
        <v>132</v>
      </c>
      <c r="B132" s="6">
        <f t="shared" si="20"/>
        <v>13137511730.393167</v>
      </c>
      <c r="C132" s="6">
        <v>11</v>
      </c>
      <c r="D132" s="6">
        <f>(D131+J$2)*E132</f>
        <v>164732880.33547422</v>
      </c>
      <c r="E132" s="2">
        <f>$L$2</f>
        <v>1.0349999999999999</v>
      </c>
      <c r="F132" s="21">
        <f t="shared" si="21"/>
        <v>1.0500839267089286</v>
      </c>
      <c r="G132" s="21">
        <f>B132/D132</f>
        <v>79.750391686462152</v>
      </c>
      <c r="H132" s="22">
        <f t="shared" si="19"/>
        <v>13137511730.393129</v>
      </c>
      <c r="I132" s="2"/>
    </row>
    <row r="133" spans="1:9" x14ac:dyDescent="0.3">
      <c r="A133" s="6">
        <v>133</v>
      </c>
      <c r="B133" s="6">
        <f t="shared" si="20"/>
        <v>13795437316.912827</v>
      </c>
      <c r="D133" s="6">
        <f t="shared" ref="D133:D143" si="22">D132+J$2</f>
        <v>165732880.33547422</v>
      </c>
      <c r="F133" s="21">
        <f t="shared" si="21"/>
        <v>1.0500799238106537</v>
      </c>
      <c r="H133" s="22">
        <f t="shared" si="19"/>
        <v>13795437316.912786</v>
      </c>
      <c r="I133" s="2"/>
    </row>
    <row r="134" spans="1:9" x14ac:dyDescent="0.3">
      <c r="A134" s="6">
        <v>134</v>
      </c>
      <c r="B134" s="6">
        <f t="shared" si="20"/>
        <v>14486259182.758469</v>
      </c>
      <c r="D134" s="6">
        <f t="shared" si="22"/>
        <v>166732880.33547422</v>
      </c>
      <c r="F134" s="21">
        <f t="shared" si="21"/>
        <v>1.0500761121214124</v>
      </c>
      <c r="H134" s="22">
        <f t="shared" si="19"/>
        <v>14486259182.758427</v>
      </c>
      <c r="I134" s="2"/>
    </row>
    <row r="135" spans="1:9" x14ac:dyDescent="0.3">
      <c r="A135" s="6">
        <v>135</v>
      </c>
      <c r="B135" s="6">
        <f t="shared" si="20"/>
        <v>15211622141.896393</v>
      </c>
      <c r="D135" s="6">
        <f t="shared" si="22"/>
        <v>167732880.33547422</v>
      </c>
      <c r="F135" s="21">
        <f t="shared" si="21"/>
        <v>1.0500724824805876</v>
      </c>
      <c r="H135" s="22">
        <f t="shared" si="19"/>
        <v>15211622141.896349</v>
      </c>
      <c r="I135" s="2"/>
    </row>
    <row r="136" spans="1:9" x14ac:dyDescent="0.3">
      <c r="A136" s="6">
        <v>136</v>
      </c>
      <c r="B136" s="6">
        <f t="shared" si="20"/>
        <v>15973253248.991213</v>
      </c>
      <c r="D136" s="6">
        <f t="shared" si="22"/>
        <v>168732880.33547422</v>
      </c>
      <c r="F136" s="21">
        <f t="shared" si="21"/>
        <v>1.050069026168952</v>
      </c>
      <c r="H136" s="22">
        <f t="shared" si="19"/>
        <v>15973253248.991165</v>
      </c>
      <c r="I136" s="2"/>
    </row>
    <row r="137" spans="1:9" x14ac:dyDescent="0.3">
      <c r="A137" s="6">
        <v>137</v>
      </c>
      <c r="B137" s="6">
        <f t="shared" si="20"/>
        <v>16772965911.440775</v>
      </c>
      <c r="D137" s="6">
        <f t="shared" si="22"/>
        <v>169732880.33547422</v>
      </c>
      <c r="F137" s="21">
        <f t="shared" si="21"/>
        <v>1.0500657348871663</v>
      </c>
      <c r="H137" s="22">
        <f t="shared" si="19"/>
        <v>16772965911.440722</v>
      </c>
      <c r="I137" s="2"/>
    </row>
    <row r="138" spans="1:9" x14ac:dyDescent="0.3">
      <c r="A138" s="6">
        <v>138</v>
      </c>
      <c r="B138" s="6">
        <f t="shared" si="20"/>
        <v>17612664207.012814</v>
      </c>
      <c r="D138" s="6">
        <f t="shared" si="22"/>
        <v>170732880.33547422</v>
      </c>
      <c r="F138" s="21">
        <f t="shared" si="21"/>
        <v>1.0500626007353466</v>
      </c>
      <c r="H138" s="22">
        <f t="shared" si="19"/>
        <v>17612664207.01276</v>
      </c>
      <c r="I138" s="2"/>
    </row>
    <row r="139" spans="1:9" x14ac:dyDescent="0.3">
      <c r="A139" s="6">
        <v>139</v>
      </c>
      <c r="B139" s="6">
        <f t="shared" si="20"/>
        <v>18494347417.363457</v>
      </c>
      <c r="D139" s="6">
        <f t="shared" si="22"/>
        <v>171732880.33547422</v>
      </c>
      <c r="F139" s="21">
        <f t="shared" si="21"/>
        <v>1.0500596161936468</v>
      </c>
      <c r="H139" s="22">
        <f t="shared" si="19"/>
        <v>18494347417.3634</v>
      </c>
      <c r="I139" s="2"/>
    </row>
    <row r="140" spans="1:9" x14ac:dyDescent="0.3">
      <c r="A140" s="6">
        <v>140</v>
      </c>
      <c r="B140" s="6">
        <f t="shared" si="20"/>
        <v>19420114788.231632</v>
      </c>
      <c r="D140" s="6">
        <f t="shared" si="22"/>
        <v>172732880.33547422</v>
      </c>
      <c r="F140" s="21">
        <f t="shared" si="21"/>
        <v>1.0500567741038009</v>
      </c>
      <c r="H140" s="22">
        <f t="shared" si="19"/>
        <v>19420114788.231564</v>
      </c>
      <c r="I140" s="2"/>
    </row>
    <row r="141" spans="1:9" x14ac:dyDescent="0.3">
      <c r="A141" s="6">
        <v>141</v>
      </c>
      <c r="B141" s="6">
        <f t="shared" si="20"/>
        <v>20392170527.643215</v>
      </c>
      <c r="D141" s="6">
        <f t="shared" si="22"/>
        <v>173732880.33547422</v>
      </c>
      <c r="F141" s="21">
        <f t="shared" si="21"/>
        <v>1.0500540676515793</v>
      </c>
      <c r="H141" s="22">
        <f t="shared" si="19"/>
        <v>20392170527.643147</v>
      </c>
      <c r="I141" s="2"/>
    </row>
    <row r="142" spans="1:9" x14ac:dyDescent="0.3">
      <c r="A142" s="6">
        <v>142</v>
      </c>
      <c r="B142" s="6">
        <f t="shared" si="20"/>
        <v>21412829054.025375</v>
      </c>
      <c r="D142" s="6">
        <f t="shared" si="22"/>
        <v>174732880.33547422</v>
      </c>
      <c r="F142" s="21">
        <f t="shared" si="21"/>
        <v>1.0500514903501115</v>
      </c>
      <c r="H142" s="22">
        <f t="shared" si="19"/>
        <v>21412829054.025299</v>
      </c>
      <c r="I142" s="2"/>
    </row>
    <row r="143" spans="1:9" x14ac:dyDescent="0.3">
      <c r="A143" s="6">
        <v>143</v>
      </c>
      <c r="B143" s="6">
        <f t="shared" si="20"/>
        <v>22484520506.726646</v>
      </c>
      <c r="D143" s="6">
        <f t="shared" si="22"/>
        <v>175732880.33547422</v>
      </c>
      <c r="F143" s="21">
        <f t="shared" si="21"/>
        <v>1.050049036024028</v>
      </c>
      <c r="H143" s="22">
        <f t="shared" si="19"/>
        <v>22484520506.726574</v>
      </c>
      <c r="I143" s="2"/>
    </row>
    <row r="144" spans="1:9" x14ac:dyDescent="0.3">
      <c r="A144" s="6">
        <v>144</v>
      </c>
      <c r="B144" s="6">
        <f t="shared" si="20"/>
        <v>23609796532.062981</v>
      </c>
      <c r="C144" s="6">
        <v>12</v>
      </c>
      <c r="D144" s="6">
        <f>(D143+J$2)*E144</f>
        <v>182918531.14721581</v>
      </c>
      <c r="E144" s="2">
        <f>$L$2</f>
        <v>1.0349999999999999</v>
      </c>
      <c r="F144" s="21">
        <f t="shared" si="21"/>
        <v>1.0500466987943855</v>
      </c>
      <c r="G144" s="21">
        <f>B144/D144</f>
        <v>129.07274284343248</v>
      </c>
      <c r="H144" s="22">
        <f t="shared" si="19"/>
        <v>23609796532.062897</v>
      </c>
      <c r="I144" s="2"/>
    </row>
    <row r="145" spans="1:8" x14ac:dyDescent="0.3">
      <c r="A145" s="6">
        <v>145</v>
      </c>
      <c r="B145" s="6">
        <f t="shared" si="20"/>
        <v>24791336358.66613</v>
      </c>
      <c r="D145" s="6">
        <f t="shared" ref="D145:D155" si="23">D144+J$2</f>
        <v>183918531.14721581</v>
      </c>
      <c r="F145" s="21">
        <f t="shared" si="21"/>
        <v>1.0500444730643306</v>
      </c>
      <c r="H145" s="22">
        <f t="shared" si="19"/>
        <v>24791336358.666046</v>
      </c>
    </row>
    <row r="146" spans="1:8" x14ac:dyDescent="0.3">
      <c r="A146" s="6">
        <v>146</v>
      </c>
      <c r="B146" s="6">
        <f t="shared" si="20"/>
        <v>26031953176.599438</v>
      </c>
      <c r="D146" s="6">
        <f t="shared" si="23"/>
        <v>184918531.14721581</v>
      </c>
      <c r="F146" s="21">
        <f t="shared" si="21"/>
        <v>1.050042353505467</v>
      </c>
      <c r="H146" s="22">
        <f t="shared" si="19"/>
        <v>26031953176.599346</v>
      </c>
    </row>
    <row r="147" spans="1:8" x14ac:dyDescent="0.3">
      <c r="A147" s="6">
        <v>147</v>
      </c>
      <c r="B147" s="6">
        <f t="shared" si="20"/>
        <v>27334600835.429409</v>
      </c>
      <c r="D147" s="6">
        <f t="shared" si="23"/>
        <v>185918531.14721581</v>
      </c>
      <c r="F147" s="21">
        <f t="shared" si="21"/>
        <v>1.0500403350448917</v>
      </c>
      <c r="H147" s="22">
        <f t="shared" si="19"/>
        <v>27334600835.429314</v>
      </c>
    </row>
    <row r="148" spans="1:8" x14ac:dyDescent="0.3">
      <c r="A148" s="6">
        <v>148</v>
      </c>
      <c r="B148" s="6">
        <f t="shared" si="20"/>
        <v>28702380877.200882</v>
      </c>
      <c r="D148" s="6">
        <f t="shared" si="23"/>
        <v>186918531.14721581</v>
      </c>
      <c r="F148" s="21">
        <f t="shared" si="21"/>
        <v>1.0500384128528646</v>
      </c>
      <c r="H148" s="22">
        <f t="shared" si="19"/>
        <v>28702380877.200783</v>
      </c>
    </row>
    <row r="149" spans="1:8" x14ac:dyDescent="0.3">
      <c r="A149" s="6">
        <v>149</v>
      </c>
      <c r="B149" s="6">
        <f t="shared" si="20"/>
        <v>30138549921.060928</v>
      </c>
      <c r="D149" s="6">
        <f t="shared" si="23"/>
        <v>187918531.14721581</v>
      </c>
      <c r="F149" s="21">
        <f t="shared" si="21"/>
        <v>1.0500365823310789</v>
      </c>
      <c r="H149" s="22">
        <f t="shared" si="19"/>
        <v>30138549921.060822</v>
      </c>
    </row>
    <row r="150" spans="1:8" x14ac:dyDescent="0.3">
      <c r="A150" s="6">
        <v>150</v>
      </c>
      <c r="B150" s="6">
        <f t="shared" si="20"/>
        <v>31646527417.113976</v>
      </c>
      <c r="D150" s="6">
        <f t="shared" si="23"/>
        <v>188918531.14721581</v>
      </c>
      <c r="F150" s="21">
        <f t="shared" si="21"/>
        <v>1.050034839101508</v>
      </c>
      <c r="H150" s="22">
        <f t="shared" si="19"/>
        <v>31646527417.113857</v>
      </c>
    </row>
    <row r="151" spans="1:8" x14ac:dyDescent="0.3">
      <c r="A151" s="6">
        <v>151</v>
      </c>
      <c r="B151" s="6">
        <f t="shared" si="20"/>
        <v>33229903787.969677</v>
      </c>
      <c r="D151" s="6">
        <f t="shared" si="23"/>
        <v>189918531.14721581</v>
      </c>
      <c r="F151" s="21">
        <f t="shared" si="21"/>
        <v>1.050033178995792</v>
      </c>
      <c r="H151" s="22">
        <f t="shared" si="19"/>
        <v>33229903787.969559</v>
      </c>
    </row>
    <row r="152" spans="1:8" x14ac:dyDescent="0.3">
      <c r="A152" s="6">
        <v>152</v>
      </c>
      <c r="B152" s="6">
        <f t="shared" si="20"/>
        <v>34892448977.368164</v>
      </c>
      <c r="D152" s="6">
        <f t="shared" si="23"/>
        <v>190918531.14721581</v>
      </c>
      <c r="F152" s="21">
        <f t="shared" si="21"/>
        <v>1.0500315980451433</v>
      </c>
      <c r="H152" s="22">
        <f t="shared" si="19"/>
        <v>34892448977.368034</v>
      </c>
    </row>
    <row r="153" spans="1:8" x14ac:dyDescent="0.3">
      <c r="A153" s="6">
        <v>153</v>
      </c>
      <c r="B153" s="6">
        <f t="shared" si="20"/>
        <v>36638121426.236572</v>
      </c>
      <c r="D153" s="6">
        <f t="shared" si="23"/>
        <v>191918531.14721581</v>
      </c>
      <c r="F153" s="21">
        <f t="shared" si="21"/>
        <v>1.0500300924707429</v>
      </c>
      <c r="H153" s="22">
        <f t="shared" si="19"/>
        <v>36638121426.236427</v>
      </c>
    </row>
    <row r="154" spans="1:8" x14ac:dyDescent="0.3">
      <c r="A154" s="6">
        <v>154</v>
      </c>
      <c r="B154" s="6">
        <f t="shared" si="20"/>
        <v>38471077497.548401</v>
      </c>
      <c r="D154" s="6">
        <f t="shared" si="23"/>
        <v>192918531.14721581</v>
      </c>
      <c r="F154" s="21">
        <f t="shared" si="21"/>
        <v>1.0500286586746024</v>
      </c>
      <c r="H154" s="22">
        <f t="shared" si="19"/>
        <v>38471077497.548256</v>
      </c>
    </row>
    <row r="155" spans="1:8" x14ac:dyDescent="0.3">
      <c r="A155" s="6">
        <v>155</v>
      </c>
      <c r="B155" s="6">
        <f t="shared" si="20"/>
        <v>40395681372.425819</v>
      </c>
      <c r="D155" s="6">
        <f t="shared" si="23"/>
        <v>193918531.14721581</v>
      </c>
      <c r="F155" s="21">
        <f t="shared" si="21"/>
        <v>1.050027293230871</v>
      </c>
      <c r="H155" s="22">
        <f t="shared" si="19"/>
        <v>40395681372.425674</v>
      </c>
    </row>
    <row r="156" spans="1:8" x14ac:dyDescent="0.3">
      <c r="A156" s="6">
        <v>156</v>
      </c>
      <c r="B156" s="6">
        <f t="shared" si="20"/>
        <v>42416515441.047112</v>
      </c>
      <c r="C156" s="6">
        <v>13</v>
      </c>
      <c r="D156" s="6">
        <f>(D155+J$2)*E156</f>
        <v>201740679.73736835</v>
      </c>
      <c r="E156" s="2">
        <f>$L$2</f>
        <v>1.0349999999999999</v>
      </c>
      <c r="F156" s="21">
        <f t="shared" si="21"/>
        <v>1.0500259928775633</v>
      </c>
      <c r="G156" s="21">
        <f>B156/D156</f>
        <v>210.25266444162932</v>
      </c>
      <c r="H156" s="22">
        <f t="shared" si="19"/>
        <v>42416515441.046951</v>
      </c>
    </row>
    <row r="157" spans="1:8" x14ac:dyDescent="0.3">
      <c r="A157" s="6">
        <v>157</v>
      </c>
      <c r="B157" s="6">
        <f t="shared" si="20"/>
        <v>44538391213.099472</v>
      </c>
      <c r="D157" s="6">
        <f t="shared" ref="D157:D167" si="24">D156+J$2</f>
        <v>202740679.73736835</v>
      </c>
      <c r="F157" s="21">
        <f t="shared" si="21"/>
        <v>1.050024754508688</v>
      </c>
      <c r="H157" s="22">
        <f t="shared" si="19"/>
        <v>44538391213.099304</v>
      </c>
    </row>
    <row r="158" spans="1:8" x14ac:dyDescent="0.3">
      <c r="A158" s="6">
        <v>158</v>
      </c>
      <c r="B158" s="6">
        <f t="shared" si="20"/>
        <v>46766360773.754448</v>
      </c>
      <c r="D158" s="6">
        <f t="shared" si="24"/>
        <v>203740679.73736835</v>
      </c>
      <c r="F158" s="21">
        <f t="shared" si="21"/>
        <v>1.0500235751667584</v>
      </c>
      <c r="H158" s="22">
        <f t="shared" si="19"/>
        <v>46766360773.754257</v>
      </c>
    </row>
    <row r="159" spans="1:8" x14ac:dyDescent="0.3">
      <c r="A159" s="6">
        <v>159</v>
      </c>
      <c r="B159" s="6">
        <f t="shared" si="20"/>
        <v>49105728812.442169</v>
      </c>
      <c r="D159" s="6">
        <f t="shared" si="24"/>
        <v>204740679.73736835</v>
      </c>
      <c r="F159" s="21">
        <f t="shared" si="21"/>
        <v>1.0500224520356647</v>
      </c>
      <c r="H159" s="22">
        <f t="shared" si="19"/>
        <v>49105728812.441994</v>
      </c>
    </row>
    <row r="160" spans="1:8" x14ac:dyDescent="0.3">
      <c r="A160" s="6">
        <v>160</v>
      </c>
      <c r="B160" s="6">
        <f t="shared" si="20"/>
        <v>51562065253.064278</v>
      </c>
      <c r="D160" s="6">
        <f t="shared" si="24"/>
        <v>205740679.73736835</v>
      </c>
      <c r="F160" s="21">
        <f t="shared" si="21"/>
        <v>1.0500213824338909</v>
      </c>
      <c r="H160" s="22">
        <f t="shared" si="19"/>
        <v>51562065253.064079</v>
      </c>
    </row>
    <row r="161" spans="1:8" x14ac:dyDescent="0.3">
      <c r="A161" s="6">
        <v>161</v>
      </c>
      <c r="B161" s="6">
        <f t="shared" si="20"/>
        <v>54141218515.717491</v>
      </c>
      <c r="D161" s="6">
        <f t="shared" si="24"/>
        <v>206740679.73736835</v>
      </c>
      <c r="F161" s="21">
        <f t="shared" si="21"/>
        <v>1.0500203638080601</v>
      </c>
      <c r="H161" s="22">
        <f t="shared" si="19"/>
        <v>54141218515.717285</v>
      </c>
    </row>
    <row r="162" spans="1:8" x14ac:dyDescent="0.3">
      <c r="A162" s="6">
        <v>162</v>
      </c>
      <c r="B162" s="6">
        <f t="shared" si="20"/>
        <v>56849329441.503365</v>
      </c>
      <c r="D162" s="6">
        <f t="shared" si="24"/>
        <v>207740679.73736835</v>
      </c>
      <c r="F162" s="21">
        <f t="shared" si="21"/>
        <v>1.0500193937267905</v>
      </c>
      <c r="H162" s="22">
        <f t="shared" si="19"/>
        <v>56849329441.503151</v>
      </c>
    </row>
    <row r="163" spans="1:8" x14ac:dyDescent="0.3">
      <c r="A163" s="6">
        <v>163</v>
      </c>
      <c r="B163" s="6">
        <f t="shared" ref="B163:B180" si="25">(B162+J$2)*K$2</f>
        <v>59692845913.578537</v>
      </c>
      <c r="D163" s="6">
        <f t="shared" si="24"/>
        <v>208740679.73736835</v>
      </c>
      <c r="F163" s="21">
        <f t="shared" si="21"/>
        <v>1.0500184698748485</v>
      </c>
      <c r="H163" s="22">
        <f t="shared" si="19"/>
        <v>59692845913.578316</v>
      </c>
    </row>
    <row r="164" spans="1:8" x14ac:dyDescent="0.3">
      <c r="A164" s="6">
        <v>164</v>
      </c>
      <c r="B164" s="6">
        <f t="shared" si="25"/>
        <v>62678538209.257469</v>
      </c>
      <c r="D164" s="6">
        <f t="shared" si="24"/>
        <v>209740679.73736835</v>
      </c>
      <c r="F164" s="21">
        <f t="shared" si="21"/>
        <v>1.0500175900475834</v>
      </c>
      <c r="H164" s="22">
        <f t="shared" si="19"/>
        <v>62678538209.257225</v>
      </c>
    </row>
    <row r="165" spans="1:8" x14ac:dyDescent="0.3">
      <c r="A165" s="6">
        <v>165</v>
      </c>
      <c r="B165" s="6">
        <f t="shared" si="25"/>
        <v>65813515119.720345</v>
      </c>
      <c r="D165" s="6">
        <f t="shared" si="24"/>
        <v>210740679.73736835</v>
      </c>
      <c r="F165" s="21">
        <f t="shared" si="21"/>
        <v>1.0500167521456307</v>
      </c>
      <c r="H165" s="22">
        <f t="shared" si="19"/>
        <v>65813515119.720093</v>
      </c>
    </row>
    <row r="166" spans="1:8" x14ac:dyDescent="0.3">
      <c r="A166" s="6">
        <v>166</v>
      </c>
      <c r="B166" s="6">
        <f t="shared" si="25"/>
        <v>69105240875.70636</v>
      </c>
      <c r="D166" s="6">
        <f t="shared" si="24"/>
        <v>211740679.73736835</v>
      </c>
      <c r="F166" s="21">
        <f t="shared" si="21"/>
        <v>1.0500159541698706</v>
      </c>
      <c r="H166" s="22">
        <f t="shared" si="19"/>
        <v>69105240875.70607</v>
      </c>
    </row>
    <row r="167" spans="1:8" x14ac:dyDescent="0.3">
      <c r="A167" s="6">
        <v>167</v>
      </c>
      <c r="B167" s="6">
        <f t="shared" si="25"/>
        <v>72561552919.491684</v>
      </c>
      <c r="D167" s="6">
        <f t="shared" si="24"/>
        <v>212740679.73736835</v>
      </c>
      <c r="F167" s="21">
        <f t="shared" si="21"/>
        <v>1.0500151942166283</v>
      </c>
      <c r="H167" s="22">
        <f t="shared" si="19"/>
        <v>72561552919.491409</v>
      </c>
    </row>
    <row r="168" spans="1:8" x14ac:dyDescent="0.3">
      <c r="A168" s="6">
        <v>168</v>
      </c>
      <c r="B168" s="6">
        <f t="shared" si="25"/>
        <v>76190680565.466278</v>
      </c>
      <c r="C168" s="6">
        <v>14</v>
      </c>
      <c r="D168" s="6">
        <f>(D167+J$2)*E168</f>
        <v>221221603.52817622</v>
      </c>
      <c r="E168" s="2">
        <f>$L$2</f>
        <v>1.0349999999999999</v>
      </c>
      <c r="F168" s="21">
        <f t="shared" si="21"/>
        <v>1.0500144704731054</v>
      </c>
      <c r="G168" s="21">
        <f>B168/D168</f>
        <v>344.4088612971388</v>
      </c>
      <c r="H168" s="22">
        <f t="shared" si="19"/>
        <v>76190680565.465958</v>
      </c>
    </row>
    <row r="169" spans="1:8" x14ac:dyDescent="0.3">
      <c r="A169" s="6">
        <v>169</v>
      </c>
      <c r="B169" s="6">
        <f t="shared" si="25"/>
        <v>80001264593.739594</v>
      </c>
      <c r="D169" s="6">
        <f t="shared" ref="D169:D179" si="26">D168+J$2</f>
        <v>222221603.52817622</v>
      </c>
      <c r="F169" s="21">
        <f t="shared" si="21"/>
        <v>1.050013781213033</v>
      </c>
      <c r="H169" s="22">
        <f t="shared" si="19"/>
        <v>80001264593.739273</v>
      </c>
    </row>
    <row r="170" spans="1:8" x14ac:dyDescent="0.3">
      <c r="A170" s="6">
        <v>170</v>
      </c>
      <c r="B170" s="6">
        <f t="shared" si="25"/>
        <v>84002377823.426575</v>
      </c>
      <c r="D170" s="6">
        <f t="shared" si="26"/>
        <v>223221603.52817622</v>
      </c>
      <c r="F170" s="21">
        <f t="shared" si="21"/>
        <v>1.0500131247925308</v>
      </c>
      <c r="H170" s="22">
        <f t="shared" si="19"/>
        <v>84002377823.426224</v>
      </c>
    </row>
    <row r="171" spans="1:8" x14ac:dyDescent="0.3">
      <c r="A171" s="6">
        <v>171</v>
      </c>
      <c r="B171" s="6">
        <f t="shared" si="25"/>
        <v>88203546714.5979</v>
      </c>
      <c r="D171" s="6">
        <f t="shared" si="26"/>
        <v>224221603.52817622</v>
      </c>
      <c r="F171" s="21">
        <f t="shared" si="21"/>
        <v>1.0500124996461673</v>
      </c>
      <c r="H171" s="22">
        <f t="shared" si="19"/>
        <v>88203546714.597549</v>
      </c>
    </row>
    <row r="172" spans="1:8" x14ac:dyDescent="0.3">
      <c r="A172" s="6">
        <v>172</v>
      </c>
      <c r="B172" s="6">
        <f t="shared" si="25"/>
        <v>92614774050.327805</v>
      </c>
      <c r="D172" s="6">
        <f t="shared" si="26"/>
        <v>225221603.52817622</v>
      </c>
      <c r="F172" s="21">
        <f t="shared" si="21"/>
        <v>1.0500119042832077</v>
      </c>
      <c r="H172" s="22">
        <f t="shared" si="19"/>
        <v>92614774050.327408</v>
      </c>
    </row>
    <row r="173" spans="1:8" x14ac:dyDescent="0.3">
      <c r="A173" s="6">
        <v>173</v>
      </c>
      <c r="B173" s="6">
        <f t="shared" si="25"/>
        <v>97246562752.844193</v>
      </c>
      <c r="D173" s="6">
        <f t="shared" si="26"/>
        <v>226221603.52817622</v>
      </c>
      <c r="F173" s="21">
        <f t="shared" si="21"/>
        <v>1.0500113372840432</v>
      </c>
      <c r="H173" s="22">
        <f t="shared" si="19"/>
        <v>97246562752.843811</v>
      </c>
    </row>
    <row r="174" spans="1:8" x14ac:dyDescent="0.3">
      <c r="A174" s="6">
        <v>174</v>
      </c>
      <c r="B174" s="6">
        <f t="shared" si="25"/>
        <v>102109940890.4864</v>
      </c>
      <c r="D174" s="6">
        <f t="shared" si="26"/>
        <v>227221603.52817622</v>
      </c>
      <c r="F174" s="21">
        <f t="shared" si="21"/>
        <v>1.0500107972967916</v>
      </c>
      <c r="H174" s="22">
        <f t="shared" si="19"/>
        <v>102109940890.48598</v>
      </c>
    </row>
    <row r="175" spans="1:8" x14ac:dyDescent="0.3">
      <c r="A175" s="6">
        <v>175</v>
      </c>
      <c r="B175" s="6">
        <f t="shared" si="25"/>
        <v>107216487935.01073</v>
      </c>
      <c r="D175" s="6">
        <f t="shared" si="26"/>
        <v>228221603.52817622</v>
      </c>
      <c r="F175" s="21">
        <f t="shared" si="21"/>
        <v>1.0500102830340596</v>
      </c>
      <c r="H175" s="22">
        <f t="shared" si="19"/>
        <v>107216487935.0103</v>
      </c>
    </row>
    <row r="176" spans="1:8" x14ac:dyDescent="0.3">
      <c r="A176" s="6">
        <v>176</v>
      </c>
      <c r="B176" s="6">
        <f t="shared" si="25"/>
        <v>112578362331.76126</v>
      </c>
      <c r="D176" s="6">
        <f t="shared" si="26"/>
        <v>229221603.52817622</v>
      </c>
      <c r="F176" s="21">
        <f t="shared" si="21"/>
        <v>1.050009793269862</v>
      </c>
      <c r="H176" s="22">
        <f t="shared" si="19"/>
        <v>112578362331.76082</v>
      </c>
    </row>
    <row r="177" spans="1:8" x14ac:dyDescent="0.3">
      <c r="A177" s="6">
        <v>177</v>
      </c>
      <c r="B177" s="6">
        <f t="shared" si="25"/>
        <v>118208330448.34933</v>
      </c>
      <c r="D177" s="6">
        <f t="shared" si="26"/>
        <v>230221603.52817622</v>
      </c>
      <c r="F177" s="21">
        <f t="shared" si="21"/>
        <v>1.0500093268366875</v>
      </c>
      <c r="H177" s="22">
        <f t="shared" si="19"/>
        <v>118208330448.34888</v>
      </c>
    </row>
    <row r="178" spans="1:8" x14ac:dyDescent="0.3">
      <c r="A178" s="6">
        <v>178</v>
      </c>
      <c r="B178" s="6">
        <f t="shared" si="25"/>
        <v>124119796970.7668</v>
      </c>
      <c r="D178" s="6">
        <f t="shared" si="26"/>
        <v>231221603.52817622</v>
      </c>
      <c r="F178" s="21">
        <f t="shared" si="21"/>
        <v>1.0500088826227054</v>
      </c>
      <c r="H178" s="22">
        <f t="shared" si="19"/>
        <v>124119796970.76633</v>
      </c>
    </row>
    <row r="179" spans="1:8" x14ac:dyDescent="0.3">
      <c r="A179" s="6">
        <v>179</v>
      </c>
      <c r="B179" s="6">
        <f t="shared" si="25"/>
        <v>130326836819.30515</v>
      </c>
      <c r="D179" s="6">
        <f t="shared" si="26"/>
        <v>232221603.52817622</v>
      </c>
      <c r="F179" s="21">
        <f t="shared" si="21"/>
        <v>1.0500084595691068</v>
      </c>
      <c r="H179" s="22">
        <f t="shared" si="19"/>
        <v>130326836819.30464</v>
      </c>
    </row>
    <row r="180" spans="1:8" x14ac:dyDescent="0.3">
      <c r="A180" s="6">
        <v>180</v>
      </c>
      <c r="B180" s="6">
        <f t="shared" si="25"/>
        <v>136844228660.2704</v>
      </c>
      <c r="C180" s="6">
        <v>15</v>
      </c>
      <c r="D180" s="6">
        <f>(D179+J$2)*E180</f>
        <v>241384359.65166238</v>
      </c>
      <c r="E180" s="2">
        <f>$L$2</f>
        <v>1.0349999999999999</v>
      </c>
      <c r="F180" s="21">
        <f t="shared" si="21"/>
        <v>1.0500080566675722</v>
      </c>
      <c r="G180" s="21">
        <f>B180/D180</f>
        <v>566.91423113638325</v>
      </c>
      <c r="H180" s="22">
        <f t="shared" si="19"/>
        <v>136844228660.26987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Robomation</dc:creator>
  <cp:lastModifiedBy>Robomation</cp:lastModifiedBy>
  <dcterms:created xsi:type="dcterms:W3CDTF">2024-03-21T01:15:17Z</dcterms:created>
  <dcterms:modified xsi:type="dcterms:W3CDTF">2024-03-26T01:46:40Z</dcterms:modified>
</cp:coreProperties>
</file>