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 tabRatio="805" activeTab="5"/>
  </bookViews>
  <sheets>
    <sheet name="backup" sheetId="37" r:id="rId1"/>
    <sheet name="Sector_Info" sheetId="36" r:id="rId2"/>
    <sheet name="Asset_Alloc" sheetId="33" r:id="rId3"/>
    <sheet name="Illiq MPL" sheetId="30" r:id="rId4"/>
    <sheet name="Liq MPL" sheetId="29" r:id="rId5"/>
    <sheet name="HEALTH_template" sheetId="26" r:id="rId6"/>
    <sheet name="LIFE_template" sheetId="27" r:id="rId7"/>
    <sheet name="PC_template" sheetId="28" r:id="rId8"/>
    <sheet name="Assets" sheetId="5" r:id="rId9"/>
    <sheet name="CashFlow" sheetId="6" r:id="rId10"/>
    <sheet name="SI01" sheetId="1" r:id="rId11"/>
    <sheet name="SI05_07" sheetId="7" r:id="rId12"/>
    <sheet name="E07" sheetId="2" r:id="rId13"/>
    <sheet name="E10" sheetId="19" r:id="rId14"/>
    <sheet name="Liquid_Assets" sheetId="32" r:id="rId15"/>
    <sheet name="Real_Estate" sheetId="35" r:id="rId16"/>
    <sheet name="SoI" sheetId="4" r:id="rId17"/>
    <sheet name="SoO" sheetId="8" r:id="rId18"/>
    <sheet name="SoR" sheetId="11" r:id="rId19"/>
    <sheet name="IRIS1" sheetId="10" r:id="rId20"/>
    <sheet name="IRIS2" sheetId="9" r:id="rId21"/>
    <sheet name="Liab1" sheetId="15" r:id="rId22"/>
    <sheet name="Liab2" sheetId="17" r:id="rId23"/>
    <sheet name="Liab3" sheetId="18" r:id="rId24"/>
    <sheet name="CR" sheetId="16" r:id="rId25"/>
  </sheets>
  <definedNames>
    <definedName name="_xlnm._FilterDatabase" localSheetId="2" hidden="1">Asset_Alloc!$A$3:$Z$62</definedName>
    <definedName name="_xlnm._FilterDatabase" localSheetId="8" hidden="1">Assets!$A$1:$R$87</definedName>
    <definedName name="_xlnm._FilterDatabase" localSheetId="9" hidden="1">CashFlow!$A$2:$P$48</definedName>
    <definedName name="_xlnm._FilterDatabase" localSheetId="12" hidden="1">'E07'!$A$2:$V$50</definedName>
    <definedName name="_xlnm._FilterDatabase" localSheetId="13">'E10'!$A$2:$R$2</definedName>
    <definedName name="_xlnm._FilterDatabase" localSheetId="3" hidden="1">'Illiq MPL'!$A$3:$BJ$3</definedName>
    <definedName name="_xlnm._FilterDatabase" localSheetId="4" hidden="1">'Liq MPL'!$A$3:$BX$3</definedName>
    <definedName name="_xlnm._FilterDatabase" localSheetId="14" hidden="1">Liquid_Assets!$A$2:$Z$53</definedName>
    <definedName name="_xlnm._FilterDatabase" localSheetId="10" hidden="1">'SI01'!$A$1:$R$1</definedName>
    <definedName name="_xlnm._FilterDatabase" localSheetId="11" hidden="1">SI05_07!$A$2:$R$2</definedName>
    <definedName name="_xlnm._FilterDatabase" localSheetId="16" hidden="1">SoI!$A$2:$P$2</definedName>
    <definedName name="_xlnm._FilterDatabase" localSheetId="17" hidden="1">SoO!$A$2:$M$2</definedName>
    <definedName name="_xlnm._FilterDatabase" localSheetId="18" hidden="1">SoR!$A$2:$P$2</definedName>
    <definedName name="_xlnm.Print_Area" localSheetId="0">backup!$A$1:$K$98</definedName>
    <definedName name="_xlnm.Print_Area" localSheetId="5">HEALTH_template!$A$1:$K$97</definedName>
    <definedName name="_xlnm.Print_Area" localSheetId="6">LIFE_template!$A$1:$K$97</definedName>
    <definedName name="_xlnm.Print_Area" localSheetId="7">PC_template!$A$1:$K$97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28" l="1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F55" i="28"/>
  <c r="H55" i="28"/>
  <c r="I55" i="28"/>
  <c r="I81" i="28"/>
  <c r="H81" i="28"/>
  <c r="G55" i="28"/>
  <c r="F81" i="28"/>
  <c r="G81" i="28"/>
  <c r="H5" i="35"/>
  <c r="H131" i="1"/>
  <c r="H82" i="7"/>
  <c r="H16" i="32"/>
  <c r="H45" i="33"/>
  <c r="H75" i="5"/>
  <c r="H4" i="32"/>
  <c r="H54" i="33"/>
  <c r="H17" i="5"/>
  <c r="H71" i="1"/>
  <c r="H21" i="33"/>
  <c r="H11" i="7"/>
  <c r="H37" i="32"/>
  <c r="H7" i="32"/>
  <c r="H39" i="32"/>
  <c r="H41" i="33"/>
  <c r="H51" i="7"/>
  <c r="H86" i="5"/>
  <c r="H68" i="5"/>
  <c r="H31" i="7"/>
  <c r="H58" i="33"/>
  <c r="H71" i="5"/>
  <c r="H6" i="5"/>
  <c r="H59" i="33"/>
  <c r="H86" i="7"/>
  <c r="H52" i="7"/>
  <c r="H12" i="32"/>
  <c r="H31" i="5"/>
  <c r="H44" i="32"/>
  <c r="H140" i="1"/>
  <c r="H7" i="5"/>
  <c r="H29" i="1"/>
  <c r="H4" i="35"/>
  <c r="H41" i="32"/>
  <c r="H7" i="33"/>
  <c r="H37" i="33"/>
  <c r="H42" i="8"/>
  <c r="H37" i="5"/>
  <c r="H14" i="5"/>
  <c r="H8" i="32"/>
  <c r="H104" i="7"/>
  <c r="H94" i="7"/>
  <c r="H44" i="33"/>
  <c r="H34" i="33"/>
  <c r="H17" i="32"/>
  <c r="H60" i="33"/>
  <c r="H22" i="7"/>
  <c r="H106" i="1"/>
  <c r="H33" i="32"/>
  <c r="H5" i="32"/>
  <c r="H46" i="32"/>
  <c r="H127" i="1"/>
  <c r="H31" i="33"/>
  <c r="H42" i="32"/>
  <c r="H72" i="7"/>
  <c r="H30" i="1"/>
  <c r="H23" i="33"/>
  <c r="H5" i="5"/>
  <c r="H15" i="32"/>
  <c r="H39" i="4"/>
  <c r="H6" i="32"/>
  <c r="H95" i="7"/>
  <c r="H39" i="5"/>
  <c r="H147" i="1"/>
  <c r="H85" i="7"/>
  <c r="H113" i="1"/>
  <c r="H31" i="32"/>
  <c r="H21" i="32"/>
  <c r="H41" i="7"/>
  <c r="H26" i="33"/>
  <c r="H51" i="32"/>
  <c r="H20" i="33"/>
  <c r="H84" i="5"/>
  <c r="H105" i="7"/>
  <c r="H40" i="32"/>
  <c r="H7" i="35"/>
  <c r="H62" i="7"/>
  <c r="H34" i="5"/>
  <c r="H56" i="1"/>
  <c r="H99" i="1"/>
  <c r="H47" i="33"/>
  <c r="H42" i="33"/>
  <c r="H36" i="32"/>
  <c r="H22" i="33"/>
  <c r="H14" i="32"/>
  <c r="H36" i="5"/>
  <c r="H73" i="5"/>
  <c r="H79" i="5"/>
  <c r="H52" i="32"/>
  <c r="H28" i="32"/>
  <c r="H38" i="33"/>
  <c r="H9" i="33"/>
  <c r="H55" i="33"/>
  <c r="H15" i="33"/>
  <c r="H27" i="32"/>
  <c r="H20" i="32"/>
  <c r="H39" i="33"/>
  <c r="H70" i="5"/>
  <c r="H53" i="32"/>
  <c r="H36" i="33"/>
  <c r="H52" i="33"/>
  <c r="H24" i="32"/>
  <c r="H9" i="32"/>
  <c r="H4" i="33"/>
  <c r="H34" i="32"/>
  <c r="H40" i="5"/>
  <c r="H30" i="5"/>
  <c r="H38" i="32"/>
  <c r="H19" i="4"/>
  <c r="H84" i="7"/>
  <c r="H23" i="1"/>
  <c r="H35" i="5"/>
  <c r="H16" i="33"/>
  <c r="H47" i="1"/>
  <c r="H53" i="33"/>
  <c r="H26" i="32"/>
  <c r="H25" i="33"/>
  <c r="H107" i="1"/>
  <c r="H49" i="33"/>
  <c r="H33" i="5"/>
  <c r="H51" i="1"/>
  <c r="H30" i="32"/>
  <c r="H57" i="33"/>
  <c r="H50" i="32"/>
  <c r="H10" i="32"/>
  <c r="H48" i="32"/>
  <c r="H132" i="1"/>
  <c r="H87" i="5"/>
  <c r="H6" i="33"/>
  <c r="H32" i="32"/>
  <c r="H72" i="5"/>
  <c r="H119" i="1"/>
  <c r="H18" i="32"/>
  <c r="H10" i="33"/>
  <c r="H43" i="32"/>
  <c r="H80" i="5"/>
  <c r="H18" i="33"/>
  <c r="H46" i="33"/>
  <c r="H76" i="5"/>
  <c r="H31" i="1"/>
  <c r="H4" i="5"/>
  <c r="H6" i="35"/>
  <c r="H8" i="33"/>
  <c r="H11" i="33"/>
  <c r="H29" i="5"/>
  <c r="H71" i="7"/>
  <c r="H17" i="1"/>
  <c r="H43" i="1"/>
  <c r="H37" i="1"/>
  <c r="H22" i="32"/>
  <c r="H5" i="33"/>
  <c r="H77" i="5"/>
  <c r="H49" i="32"/>
  <c r="H40" i="33"/>
  <c r="H81" i="7"/>
  <c r="H93" i="1"/>
  <c r="H62" i="33"/>
  <c r="H28" i="33"/>
  <c r="H48" i="33"/>
  <c r="H51" i="33"/>
  <c r="H35" i="33"/>
  <c r="H13" i="32"/>
  <c r="H17" i="33"/>
  <c r="H55" i="1"/>
  <c r="H11" i="32"/>
  <c r="H8" i="5"/>
  <c r="H85" i="5"/>
  <c r="H85" i="1"/>
  <c r="H11" i="5"/>
  <c r="H38" i="5"/>
  <c r="H30" i="33"/>
  <c r="H64" i="1"/>
  <c r="H78" i="5"/>
  <c r="H56" i="33"/>
  <c r="H43" i="33"/>
  <c r="H74" i="5"/>
  <c r="H61" i="33"/>
  <c r="H21" i="7"/>
  <c r="H29" i="32"/>
  <c r="H19" i="32"/>
  <c r="H19" i="33"/>
  <c r="H13" i="33"/>
  <c r="H32" i="5"/>
  <c r="H32" i="7"/>
  <c r="H47" i="32"/>
  <c r="H12" i="33"/>
  <c r="H9" i="5"/>
  <c r="H29" i="33"/>
  <c r="H23" i="32"/>
  <c r="H50" i="33"/>
  <c r="H12" i="7"/>
  <c r="H42" i="7"/>
  <c r="H32" i="33"/>
  <c r="H27" i="33"/>
  <c r="H24" i="33"/>
  <c r="H33" i="33"/>
  <c r="H14" i="33"/>
  <c r="H69" i="5"/>
  <c r="H45" i="32"/>
  <c r="H9" i="1"/>
  <c r="H105" i="1"/>
  <c r="H61" i="7"/>
  <c r="H123" i="1"/>
  <c r="H35" i="32"/>
  <c r="H25" i="32"/>
  <c r="H38" i="11"/>
  <c r="J81" i="28" l="1"/>
</calcChain>
</file>

<file path=xl/sharedStrings.xml><?xml version="1.0" encoding="utf-8"?>
<sst xmlns="http://schemas.openxmlformats.org/spreadsheetml/2006/main" count="5245" uniqueCount="3236">
  <si>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</si>
  <si>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</si>
  <si>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</si>
  <si>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</si>
  <si>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</si>
  <si>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</si>
  <si>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</si>
  <si>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</si>
  <si>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</si>
  <si>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</si>
  <si>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</si>
  <si>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</si>
  <si>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</si>
  <si>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</si>
  <si>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</si>
  <si>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</si>
  <si>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</si>
  <si>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</si>
  <si>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</si>
  <si>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</si>
  <si>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</si>
  <si>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</si>
  <si>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</si>
  <si>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</si>
  <si>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</si>
  <si>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</si>
  <si>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</si>
  <si>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</si>
  <si>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</si>
  <si>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</si>
  <si>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</si>
  <si>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</si>
  <si>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</si>
  <si>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</si>
  <si>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</si>
  <si>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</si>
  <si>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</si>
  <si>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</si>
  <si>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</si>
  <si>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</si>
  <si>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</si>
  <si>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</si>
  <si>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</si>
  <si>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</si>
  <si>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</si>
  <si>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</si>
  <si>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</si>
  <si>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</si>
  <si>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</si>
  <si>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</si>
  <si>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</si>
  <si>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</si>
  <si>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</si>
  <si>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</si>
  <si>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</si>
  <si>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</si>
  <si>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</si>
  <si>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</si>
  <si>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</si>
  <si>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</si>
  <si>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</si>
  <si>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</si>
  <si>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</si>
  <si>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</si>
  <si>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</si>
  <si>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</si>
  <si>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</si>
  <si>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</si>
  <si>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</si>
  <si>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</si>
  <si>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</si>
  <si>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</si>
  <si>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</si>
  <si>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</si>
  <si>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</si>
  <si>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</si>
  <si>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</si>
  <si>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</si>
  <si>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</si>
  <si>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</si>
  <si>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</si>
  <si>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</si>
  <si>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</si>
  <si>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</si>
  <si>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</si>
  <si>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</si>
  <si>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</si>
  <si>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</si>
  <si>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</si>
  <si>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</si>
  <si>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</si>
  <si>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</si>
  <si>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</si>
  <si>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</si>
  <si>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</si>
  <si>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</si>
  <si>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</si>
  <si>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</si>
  <si>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</si>
  <si>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</si>
  <si>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</si>
  <si>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</si>
  <si>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</si>
  <si>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</si>
  <si>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</si>
  <si>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</si>
  <si>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</si>
  <si>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</si>
  <si>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</si>
  <si>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</si>
  <si>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</si>
  <si>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</si>
  <si>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</si>
  <si>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</si>
  <si>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</si>
  <si>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</si>
  <si>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</si>
  <si>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</si>
  <si>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</si>
  <si>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</si>
  <si>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</si>
  <si>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</si>
  <si>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</si>
  <si>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</si>
  <si>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</si>
  <si>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</si>
  <si>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</si>
  <si>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</si>
  <si>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</si>
  <si>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</si>
  <si>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</si>
  <si>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</si>
  <si>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</si>
  <si>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</si>
  <si>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</si>
  <si>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</si>
  <si>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</si>
  <si>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</si>
  <si>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</si>
  <si>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</si>
  <si>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</si>
  <si>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</si>
  <si>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</si>
  <si>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</si>
  <si>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</si>
  <si>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</si>
  <si>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</si>
  <si>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</si>
  <si>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</si>
  <si>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</si>
  <si>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</si>
  <si>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</si>
  <si>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</si>
  <si>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</si>
  <si>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</si>
  <si>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</si>
  <si>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</si>
  <si>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</si>
  <si>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</si>
  <si>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</si>
  <si>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</si>
  <si>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</si>
  <si>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</si>
  <si>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</si>
  <si>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</si>
  <si>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</si>
  <si>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</si>
  <si>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</si>
  <si>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</si>
  <si>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</si>
  <si>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</si>
  <si>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</si>
  <si>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</si>
  <si>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</si>
  <si>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</si>
  <si>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</si>
  <si>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</si>
  <si>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</si>
  <si>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</si>
  <si>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</si>
  <si>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</si>
  <si>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</si>
  <si>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</si>
  <si>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</si>
  <si>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</si>
  <si>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</si>
  <si>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</si>
  <si>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</si>
  <si>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</si>
  <si>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</si>
  <si>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</si>
  <si>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</si>
  <si>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</si>
  <si>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</si>
  <si>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</si>
  <si>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</si>
  <si>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</si>
  <si>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</si>
  <si>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</si>
  <si>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</si>
  <si>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</si>
  <si>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</si>
  <si>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</si>
  <si>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</si>
  <si>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</si>
  <si>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</si>
  <si>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</si>
  <si>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</si>
  <si>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</si>
  <si>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</si>
  <si>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</si>
  <si>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</si>
  <si>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</si>
  <si>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</si>
  <si>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</si>
  <si>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</si>
  <si>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</si>
  <si>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</si>
  <si>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</si>
  <si>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</si>
  <si>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</si>
  <si>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</si>
  <si>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</si>
  <si>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</si>
  <si>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</si>
  <si>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</si>
  <si>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</si>
  <si>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</si>
  <si>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</si>
  <si>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</si>
  <si>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</si>
  <si>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</si>
  <si>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</si>
  <si>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</si>
  <si>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</si>
  <si>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</si>
  <si>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</si>
  <si>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</si>
  <si>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</si>
  <si>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</si>
  <si>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</si>
  <si>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</si>
  <si>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</si>
  <si>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</si>
  <si>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</si>
  <si>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</si>
  <si>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</si>
  <si>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</si>
  <si>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</si>
  <si>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</si>
  <si>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</si>
  <si>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</si>
  <si>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</si>
  <si>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</si>
  <si>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</si>
  <si>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</si>
  <si>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</si>
  <si>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</si>
  <si>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</si>
  <si>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</si>
  <si>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</si>
  <si>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</si>
  <si>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</si>
  <si>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</si>
  <si>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</si>
  <si>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</si>
  <si>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</si>
  <si>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</si>
  <si>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</si>
  <si>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</si>
  <si>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</si>
  <si>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</si>
  <si>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</si>
  <si>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</si>
  <si>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</si>
  <si>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</si>
  <si>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</si>
  <si>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</si>
  <si>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</si>
  <si>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</si>
  <si>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</si>
  <si>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</si>
  <si>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</si>
  <si>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</si>
  <si>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</si>
  <si>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</si>
  <si>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</si>
  <si>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</si>
  <si>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</si>
  <si>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</si>
  <si>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</si>
  <si>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</si>
  <si>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</si>
  <si>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</si>
  <si>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</si>
  <si>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</si>
  <si>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</si>
  <si>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</si>
  <si>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</si>
  <si>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</si>
  <si>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</si>
  <si>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</si>
  <si>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</si>
  <si>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</si>
  <si>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</si>
  <si>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</si>
  <si>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</si>
  <si>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</si>
  <si>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</si>
  <si>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</si>
  <si>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</si>
  <si>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</si>
  <si>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</si>
  <si>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</si>
  <si>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</si>
  <si>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</si>
  <si>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</si>
  <si>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</si>
  <si>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</si>
  <si>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</si>
  <si>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</si>
  <si>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</si>
  <si>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</si>
  <si>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</si>
  <si>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</si>
  <si>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</si>
  <si>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</si>
  <si>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</si>
  <si>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</si>
  <si>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</si>
  <si>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</si>
  <si>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</si>
  <si>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</si>
  <si>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</si>
  <si>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</si>
  <si>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</si>
  <si>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</si>
  <si>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</si>
  <si>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</si>
  <si>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</si>
  <si>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</si>
  <si>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</si>
  <si>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</si>
  <si>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</si>
  <si>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</si>
  <si>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</si>
  <si>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</si>
  <si>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</si>
  <si>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</si>
  <si>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</si>
  <si>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</si>
  <si>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</si>
  <si>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</si>
  <si>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</si>
  <si>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</si>
  <si>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</si>
  <si>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</si>
  <si>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</si>
  <si>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</si>
  <si>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</si>
  <si>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</si>
  <si>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</si>
  <si>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</si>
  <si>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</si>
  <si>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</si>
  <si>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</si>
  <si>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</si>
  <si>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</si>
  <si>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</si>
  <si>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</si>
  <si>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</si>
  <si>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</si>
  <si>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</si>
  <si>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</si>
  <si>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</si>
  <si>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</si>
  <si>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</si>
  <si>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</si>
  <si>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</si>
  <si>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</si>
  <si>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</si>
  <si>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</si>
  <si>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</si>
  <si>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</si>
  <si>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</si>
  <si>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</si>
  <si>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</si>
  <si>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</si>
  <si>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</si>
  <si>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</si>
  <si>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</si>
  <si>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</si>
  <si>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</si>
  <si>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</si>
  <si>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</si>
  <si>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</si>
  <si>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</si>
  <si>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</si>
  <si>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</si>
  <si>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</si>
  <si>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</si>
  <si>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</si>
  <si>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</si>
  <si>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</si>
  <si>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</si>
  <si>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</si>
  <si>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</si>
  <si>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</si>
  <si>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</si>
  <si>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</si>
  <si>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</si>
  <si>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</si>
  <si>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</si>
  <si>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</si>
  <si>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</si>
  <si>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</si>
  <si>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</si>
  <si>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</si>
  <si>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</si>
  <si>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</si>
  <si>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</si>
  <si>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</si>
  <si>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</si>
  <si>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</si>
  <si>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</si>
  <si>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</si>
  <si>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</si>
  <si>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</si>
  <si>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</si>
  <si>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</si>
  <si>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</si>
  <si>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</si>
  <si>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</si>
  <si>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</si>
  <si>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</si>
  <si>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</si>
  <si>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</si>
  <si>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</si>
  <si>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</si>
  <si>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</si>
  <si>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</si>
  <si>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</si>
  <si>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</si>
  <si>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</si>
  <si>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</si>
  <si>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</si>
  <si>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</si>
  <si>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</si>
  <si>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</si>
  <si>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</si>
  <si>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</si>
  <si>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</si>
  <si>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</si>
  <si>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</si>
  <si>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</si>
  <si>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</si>
  <si>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</si>
  <si>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</si>
  <si>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</si>
  <si>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</si>
  <si>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</si>
  <si>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</si>
  <si>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</si>
  <si>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</si>
  <si>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</si>
  <si>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</si>
  <si>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</si>
  <si>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</si>
  <si>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</si>
  <si>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</si>
  <si>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</si>
  <si>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</si>
  <si>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</si>
  <si>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</si>
  <si>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</si>
  <si>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</si>
  <si>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</si>
  <si>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</si>
  <si>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</si>
  <si>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</si>
  <si>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</si>
  <si>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</si>
  <si>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</si>
  <si>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</si>
  <si>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</si>
  <si>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</si>
  <si>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</si>
  <si>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</si>
  <si>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</si>
  <si>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</si>
  <si>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</si>
  <si>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</si>
  <si>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</si>
  <si>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</si>
  <si>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</si>
  <si>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</si>
  <si>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</si>
  <si>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</si>
  <si>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</si>
  <si>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</si>
  <si>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</si>
  <si>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</si>
  <si>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</si>
  <si>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</si>
  <si>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</si>
  <si>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</si>
  <si>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</si>
  <si>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</si>
  <si>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</si>
  <si>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</si>
  <si>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</si>
  <si>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</si>
  <si>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</si>
  <si>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</si>
  <si>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</si>
  <si>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</si>
  <si>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</si>
  <si>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</si>
  <si>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</si>
  <si>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</si>
  <si>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</si>
  <si>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</si>
  <si>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</si>
  <si>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</si>
  <si>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</si>
  <si>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</si>
  <si>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</si>
  <si>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</si>
  <si>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</si>
  <si>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</si>
  <si>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</si>
  <si>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</si>
  <si>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</si>
  <si>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</si>
  <si>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</si>
  <si>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</si>
  <si>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</si>
  <si>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</si>
  <si>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</si>
  <si>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</si>
  <si>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</si>
  <si>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</si>
  <si>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</si>
  <si>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</si>
  <si>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</si>
  <si>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</si>
  <si>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</si>
  <si>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</si>
  <si>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</si>
  <si>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</si>
  <si>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</si>
  <si>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</si>
  <si>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</si>
  <si>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</si>
  <si>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</si>
  <si>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</si>
  <si>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</si>
  <si>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</si>
  <si>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</si>
  <si>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</si>
  <si>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</si>
  <si>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</si>
  <si>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</si>
  <si>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</si>
  <si>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</si>
  <si>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</si>
  <si>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</si>
  <si>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</si>
  <si>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</si>
  <si>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</si>
  <si>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</si>
  <si>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</si>
  <si>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</si>
  <si>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</si>
  <si>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</si>
  <si>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</si>
  <si>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</si>
  <si>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</si>
  <si>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</si>
  <si>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</si>
  <si>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</si>
  <si>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</si>
  <si>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</si>
  <si>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</si>
  <si>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</si>
  <si>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</si>
  <si>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</si>
  <si>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</si>
  <si>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</si>
  <si>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</si>
  <si>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</si>
  <si>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</si>
  <si>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</si>
  <si>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</si>
  <si>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</si>
  <si>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</si>
  <si>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</si>
  <si>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</si>
  <si>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</si>
  <si>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</si>
  <si>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</si>
  <si>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</si>
  <si>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</si>
  <si>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</si>
  <si>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</si>
  <si>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</si>
  <si>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</si>
  <si>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</si>
  <si>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</si>
  <si>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</si>
  <si>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</si>
  <si>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</si>
  <si>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</si>
  <si>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</si>
  <si>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</si>
  <si>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</si>
  <si>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</si>
  <si>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</si>
  <si>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</si>
  <si>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</si>
  <si>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</si>
  <si>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</si>
  <si>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</si>
  <si>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</si>
  <si>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</si>
  <si>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</si>
  <si>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</si>
  <si>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</si>
  <si>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</si>
  <si>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</si>
  <si>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</si>
  <si>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</si>
  <si>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</si>
  <si>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</si>
  <si>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</si>
  <si>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</si>
  <si>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</si>
  <si>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</si>
  <si>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</si>
  <si>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</si>
  <si>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</si>
  <si>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</si>
  <si>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</si>
  <si>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</si>
  <si>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</si>
  <si>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</si>
  <si>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</si>
  <si>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</si>
  <si>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</si>
  <si>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</si>
  <si>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</si>
  <si>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</si>
  <si>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</si>
  <si>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</si>
  <si>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</si>
  <si>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</si>
  <si>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</si>
  <si>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</si>
  <si>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</si>
  <si>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</si>
  <si>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</si>
  <si>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</si>
  <si>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</si>
  <si>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</si>
  <si>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</si>
  <si>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</si>
  <si>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</si>
  <si>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</si>
  <si>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</si>
  <si>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</si>
  <si>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</si>
  <si>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</si>
  <si>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</si>
  <si>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</si>
  <si>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</si>
  <si>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</si>
  <si>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</si>
  <si>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</si>
  <si>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</si>
  <si>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</si>
  <si>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</si>
  <si>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</si>
  <si>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</si>
  <si>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</si>
  <si>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</si>
  <si>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</si>
  <si>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</si>
  <si>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</si>
  <si>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</si>
  <si>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</si>
  <si>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</si>
  <si>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</si>
  <si>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</si>
  <si>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</si>
  <si>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</si>
  <si>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</si>
  <si>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</si>
  <si>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</si>
  <si>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</si>
  <si>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</si>
  <si>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</si>
  <si>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</si>
  <si>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</si>
  <si>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</si>
  <si>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</si>
  <si>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</si>
  <si>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</si>
  <si>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</si>
  <si>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</si>
  <si>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</si>
  <si>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</si>
  <si>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</si>
  <si>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</si>
  <si>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</si>
  <si>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</si>
  <si>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</si>
  <si>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</si>
  <si>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</si>
  <si>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</si>
  <si>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</si>
  <si>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</si>
  <si>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</si>
  <si>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</si>
  <si>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</si>
  <si>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</si>
  <si>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</si>
  <si>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</si>
  <si>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</si>
  <si>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</si>
  <si>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</si>
  <si>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</si>
  <si>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</si>
  <si>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</si>
  <si>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</si>
  <si>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</si>
  <si>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</si>
  <si>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</si>
  <si>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</si>
  <si>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</si>
  <si>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</si>
  <si>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</si>
  <si>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</si>
  <si>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</si>
  <si>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</si>
  <si>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</si>
  <si>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</si>
  <si>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</si>
  <si>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</si>
  <si>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</si>
  <si>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</si>
  <si>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</si>
  <si>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</si>
  <si>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</si>
  <si>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</si>
  <si>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</si>
  <si>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</si>
  <si>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</si>
  <si>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</si>
  <si>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</si>
  <si>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</si>
  <si>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</si>
  <si>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</si>
  <si>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</si>
  <si>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</si>
  <si>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</si>
  <si>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</si>
  <si>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</si>
  <si>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</si>
  <si>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</si>
  <si>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</si>
  <si>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</si>
  <si>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</si>
  <si>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</si>
  <si>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</si>
  <si>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</si>
  <si>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</si>
  <si>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</si>
  <si>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</si>
  <si>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</si>
  <si>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</si>
  <si>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</si>
  <si>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</si>
  <si>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</si>
  <si>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</si>
  <si>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</si>
  <si>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</si>
  <si>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</si>
  <si>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</si>
  <si>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</si>
  <si>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</si>
  <si>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</si>
  <si>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</si>
  <si>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</si>
  <si>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</si>
  <si>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</si>
  <si>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</si>
  <si>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</si>
  <si>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</si>
  <si>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</si>
  <si>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</si>
  <si>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</si>
  <si>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</si>
  <si>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</si>
  <si>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</si>
  <si>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</si>
  <si>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</si>
  <si>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</si>
  <si>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</si>
  <si>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</si>
  <si>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</si>
  <si>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</si>
  <si>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</si>
  <si>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</si>
  <si>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</si>
  <si>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</si>
  <si>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</si>
  <si>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</si>
  <si>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</si>
  <si>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</si>
  <si>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</si>
  <si>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</si>
  <si>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</si>
  <si>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</si>
  <si>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</si>
  <si>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</si>
  <si>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</si>
  <si>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</si>
  <si>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</si>
  <si>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</si>
  <si>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</si>
  <si>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</si>
  <si>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</si>
  <si>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</si>
  <si>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</si>
  <si>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</si>
  <si>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</si>
  <si>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</si>
  <si>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</si>
  <si>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</si>
  <si>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</si>
  <si>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</si>
  <si>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</si>
  <si>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</si>
  <si>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</si>
  <si>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</si>
  <si>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</si>
  <si>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</si>
  <si>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</si>
  <si>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</si>
  <si>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</si>
  <si>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</si>
  <si>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</si>
  <si>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</si>
  <si>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</si>
  <si>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</si>
  <si>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</si>
  <si>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</si>
  <si>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</si>
  <si>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</si>
  <si>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</si>
  <si>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</si>
  <si>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</si>
  <si>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</si>
  <si>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</si>
  <si>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</si>
  <si>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</si>
  <si>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</si>
  <si>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</si>
  <si>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</si>
  <si>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</si>
  <si>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</si>
  <si>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</si>
  <si>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</si>
  <si>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</si>
  <si>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</si>
  <si>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</si>
  <si>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</si>
  <si>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</si>
  <si>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</si>
  <si>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</si>
  <si>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</si>
  <si>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</si>
  <si>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</si>
  <si>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</si>
  <si>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</si>
  <si>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</si>
  <si>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</si>
  <si>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</si>
  <si>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</si>
  <si>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</si>
  <si>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</si>
  <si>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</si>
  <si>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</si>
  <si>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</si>
  <si>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</si>
  <si>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</si>
  <si>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</si>
  <si>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</si>
  <si>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</si>
  <si>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</si>
  <si>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</si>
  <si>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</si>
  <si>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</si>
  <si>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</si>
  <si>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</si>
  <si>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</si>
  <si>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</si>
  <si>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</si>
  <si>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</si>
  <si>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</si>
  <si>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</si>
  <si>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</si>
  <si>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</si>
  <si>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</si>
  <si>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</si>
  <si>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</si>
  <si>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</si>
  <si>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</si>
  <si>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</si>
  <si>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</si>
  <si>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</si>
  <si>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</si>
  <si>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</si>
  <si>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</si>
  <si>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</si>
  <si>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</si>
  <si>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</si>
  <si>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</si>
  <si>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</si>
  <si>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</si>
  <si>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</si>
  <si>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</si>
  <si>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</si>
  <si>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</si>
  <si>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</si>
  <si>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</si>
  <si>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</si>
  <si>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</si>
  <si>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</si>
  <si>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</si>
  <si>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</si>
  <si>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</si>
  <si>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</si>
  <si>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</si>
  <si>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</si>
  <si>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</si>
  <si>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</si>
  <si>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</si>
  <si>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</si>
  <si>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</si>
  <si>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</si>
  <si>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</si>
  <si>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</si>
  <si>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</si>
  <si>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</si>
  <si>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</si>
  <si>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</si>
  <si>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</si>
  <si>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</si>
  <si>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</si>
  <si>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</si>
  <si>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</si>
  <si>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</si>
  <si>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</si>
  <si>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</si>
  <si>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</si>
  <si>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</si>
  <si>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</si>
  <si>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</si>
  <si>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</si>
  <si>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</si>
  <si>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</si>
  <si>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</si>
  <si>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</si>
  <si>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</si>
  <si>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</si>
  <si>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</si>
  <si>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</si>
  <si>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</si>
  <si>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</si>
  <si>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</si>
  <si>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</si>
  <si>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</si>
  <si>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</si>
  <si>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</si>
  <si>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</si>
  <si>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</si>
  <si>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</si>
  <si>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</si>
  <si>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</si>
  <si>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</si>
  <si>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</si>
  <si>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</si>
  <si>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</si>
  <si>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</si>
  <si>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</si>
  <si>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</si>
  <si>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</si>
  <si>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</si>
  <si>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</si>
  <si>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</si>
  <si>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</si>
  <si>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</si>
  <si>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</si>
  <si>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</si>
  <si>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</si>
  <si>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</si>
  <si>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</si>
  <si>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</si>
  <si>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</si>
  <si>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</si>
  <si>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</si>
  <si>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</si>
  <si>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</si>
  <si>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</si>
  <si>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</si>
  <si>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</si>
  <si>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</si>
  <si>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</si>
  <si>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</si>
  <si>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</si>
  <si>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</si>
  <si>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</si>
  <si>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</si>
  <si>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</si>
  <si>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</si>
  <si>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</si>
  <si>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</si>
  <si>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</si>
  <si>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</si>
  <si>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</si>
  <si>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</si>
  <si>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</si>
  <si>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</si>
  <si>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</si>
  <si>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</si>
  <si>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</si>
  <si>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</si>
  <si>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</si>
  <si>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</si>
  <si>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</si>
  <si>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</si>
  <si>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</si>
  <si>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</si>
  <si>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</si>
  <si>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</si>
  <si>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</si>
  <si>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</si>
  <si>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</si>
  <si>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</si>
  <si>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</si>
  <si>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</si>
  <si>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</si>
  <si>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</si>
  <si>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</si>
  <si>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</si>
  <si>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</si>
  <si>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</si>
  <si>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</si>
  <si>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</si>
  <si>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</si>
  <si>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</si>
  <si>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</si>
  <si>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</si>
  <si>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</si>
  <si>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</si>
  <si>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</si>
  <si>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</si>
  <si>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</si>
  <si>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</si>
  <si>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</si>
  <si>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</si>
  <si>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</si>
  <si>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</si>
  <si>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</si>
  <si>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</si>
  <si>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</si>
  <si>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</si>
  <si>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</si>
  <si>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</si>
  <si>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</si>
  <si>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</si>
  <si>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</si>
  <si>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</si>
  <si>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</si>
  <si>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</si>
  <si>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</si>
  <si>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</si>
  <si>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</si>
  <si>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</si>
  <si>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</si>
  <si>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</si>
  <si>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</si>
  <si>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</si>
  <si>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</si>
  <si>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</si>
  <si>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</si>
  <si>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</si>
  <si>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</si>
  <si>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</si>
  <si>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</si>
  <si>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</si>
  <si>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</si>
  <si>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</si>
  <si>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</si>
  <si>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</si>
  <si>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</si>
  <si>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</si>
  <si>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</si>
  <si>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</si>
  <si>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</si>
  <si>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</si>
  <si>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</si>
  <si>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</si>
  <si>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</si>
  <si>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</si>
  <si>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</si>
  <si>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</si>
  <si>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</si>
  <si>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</si>
  <si>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</si>
  <si>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</si>
  <si>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</si>
  <si>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</si>
  <si>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</si>
  <si>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</si>
  <si>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</si>
  <si>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</si>
  <si>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</si>
  <si>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</si>
  <si>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</si>
  <si>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</si>
  <si>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</si>
  <si>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</si>
  <si>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</si>
  <si>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</si>
  <si>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</si>
  <si>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</si>
  <si>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</si>
  <si>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</si>
  <si>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</si>
  <si>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</si>
  <si>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</si>
  <si>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</si>
  <si>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</si>
  <si>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</si>
  <si>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</si>
  <si>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</si>
  <si>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</si>
  <si>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</si>
  <si>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</si>
  <si>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</si>
  <si>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</si>
  <si>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</si>
  <si>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</si>
  <si>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</si>
  <si>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</si>
  <si>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</si>
  <si>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</si>
  <si>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</si>
  <si>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</si>
  <si>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</si>
  <si>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</si>
  <si>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</si>
  <si>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</si>
  <si>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</si>
  <si>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</si>
  <si>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</si>
  <si>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</si>
  <si>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</si>
  <si>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</si>
  <si>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</si>
  <si>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</si>
  <si>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</si>
  <si>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</si>
  <si>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</si>
  <si>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</si>
  <si>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</si>
  <si>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</si>
  <si>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</si>
  <si>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</si>
  <si>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</si>
  <si>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</si>
  <si>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</si>
  <si>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</si>
  <si>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</si>
  <si>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</si>
  <si>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</si>
  <si>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</si>
  <si>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</si>
  <si>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</si>
  <si>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</si>
  <si>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</si>
  <si>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</si>
  <si>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</si>
  <si>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</si>
  <si>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</si>
  <si>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</si>
  <si>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</si>
  <si>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</si>
  <si>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</si>
  <si>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</si>
  <si>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</si>
  <si>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</si>
  <si>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</si>
  <si>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</si>
  <si>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</si>
  <si>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</si>
  <si>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</si>
  <si>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</si>
  <si>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</si>
  <si>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</si>
  <si>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</si>
  <si>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</si>
  <si>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</si>
  <si>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</si>
  <si>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</si>
  <si>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</si>
  <si>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</si>
  <si>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</si>
  <si>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</si>
  <si>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</si>
  <si>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</si>
  <si>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</si>
  <si>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</si>
  <si>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</si>
  <si>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</si>
  <si>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</si>
  <si>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</si>
  <si>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</si>
  <si>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</si>
  <si>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</si>
  <si>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</si>
  <si>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</si>
  <si>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</si>
  <si>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</si>
  <si>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</si>
  <si>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</si>
  <si>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</si>
  <si>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</si>
  <si>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</si>
  <si>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</si>
  <si>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</si>
  <si>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</si>
  <si>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</si>
  <si>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</si>
  <si>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</si>
  <si>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</si>
  <si>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</si>
  <si>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</si>
  <si>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</si>
  <si>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</si>
  <si>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</si>
  <si>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</si>
  <si>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</si>
  <si>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</si>
  <si>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</si>
  <si>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</si>
  <si>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</si>
  <si>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</si>
  <si>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</si>
  <si>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</si>
  <si>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</si>
  <si>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</si>
  <si>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</si>
  <si>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</si>
  <si>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</si>
  <si>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</si>
  <si>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</si>
  <si>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</si>
  <si>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</si>
  <si>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</si>
  <si>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</si>
  <si>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</si>
  <si>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</si>
  <si>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</si>
  <si>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</si>
  <si>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</si>
  <si>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</si>
  <si>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</si>
  <si>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</si>
  <si>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</si>
  <si>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</si>
  <si>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</si>
  <si>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</si>
  <si>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</si>
  <si>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</si>
  <si>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</si>
  <si>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</si>
  <si>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</si>
  <si>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</si>
  <si>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</si>
  <si>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</si>
  <si>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</si>
  <si>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</si>
  <si>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</si>
  <si>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</si>
  <si>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</si>
  <si>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</si>
  <si>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</si>
  <si>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</si>
  <si>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</si>
  <si>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</si>
  <si>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</si>
  <si>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</si>
  <si>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</si>
  <si>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</si>
  <si>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</si>
  <si>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</si>
  <si>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</si>
  <si>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</si>
  <si>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</si>
  <si>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</si>
  <si>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</si>
  <si>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</si>
  <si>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</si>
  <si>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</si>
  <si>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</si>
  <si>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</si>
  <si>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</si>
  <si>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</si>
  <si>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</si>
  <si>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</si>
  <si>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</si>
  <si>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</si>
  <si>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</si>
  <si>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</si>
  <si>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</si>
  <si>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</si>
  <si>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</si>
  <si>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</si>
  <si>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</si>
  <si>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</si>
  <si>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</si>
  <si>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</si>
  <si>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</si>
  <si>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</si>
  <si>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</si>
  <si>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</si>
  <si>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</si>
  <si>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</si>
  <si>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</si>
  <si>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</si>
  <si>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</si>
  <si>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</si>
  <si>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Stocks / (Cash + Invested Assets)</t>
  </si>
  <si>
    <t>Bonds / (Cash + Invested Assets)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</si>
  <si>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</si>
  <si>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</si>
  <si>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</si>
  <si>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</si>
  <si>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</si>
  <si>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</si>
  <si>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</si>
  <si>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</si>
  <si>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</si>
  <si>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</si>
  <si>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</si>
  <si>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</si>
  <si>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</si>
  <si>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</si>
  <si>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</si>
  <si>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</si>
  <si>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</si>
  <si>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</si>
  <si>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</si>
  <si>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</si>
  <si>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</si>
  <si>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</si>
  <si>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CalcC00000178</t>
  </si>
  <si>
    <t>Ratios</t>
  </si>
  <si>
    <t>Tax Rate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</si>
  <si>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</si>
  <si>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</si>
  <si>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</si>
  <si>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</si>
  <si>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</si>
  <si>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</si>
  <si>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</si>
  <si>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</si>
  <si>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</si>
  <si>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</si>
  <si>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</si>
  <si>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</si>
  <si>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</si>
  <si>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</si>
  <si>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</si>
  <si>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</si>
  <si>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</si>
  <si>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</si>
  <si>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</si>
  <si>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</si>
  <si>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</si>
  <si>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</si>
  <si>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</si>
  <si>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</si>
  <si>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</si>
  <si>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</si>
  <si>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</si>
  <si>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</si>
  <si>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</si>
  <si>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</si>
  <si>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</si>
  <si>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</si>
  <si>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</si>
  <si>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</si>
  <si>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</si>
  <si>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</si>
  <si>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</si>
  <si>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</si>
  <si>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</si>
  <si>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</si>
  <si>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</si>
  <si>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</si>
  <si>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</si>
  <si>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</si>
  <si>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</si>
  <si>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</si>
  <si>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</si>
  <si>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</si>
  <si>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</si>
  <si>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</si>
  <si>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</si>
  <si>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</si>
  <si>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</si>
  <si>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</si>
  <si>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</si>
  <si>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</si>
  <si>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</si>
  <si>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</si>
  <si>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</si>
  <si>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</si>
  <si>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</si>
  <si>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</si>
  <si>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</si>
  <si>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</si>
  <si>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</si>
  <si>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</si>
  <si>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</si>
  <si>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</si>
  <si>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</si>
  <si>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</si>
  <si>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</si>
  <si>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</si>
  <si>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</si>
  <si>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</si>
  <si>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</si>
  <si>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</si>
  <si>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</si>
  <si>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</si>
  <si>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</si>
  <si>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</si>
  <si>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</si>
  <si>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</si>
  <si>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</si>
  <si>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</si>
  <si>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</si>
  <si>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</si>
  <si>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</si>
  <si>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</si>
  <si>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</si>
  <si>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</si>
  <si>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</si>
  <si>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</si>
  <si>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</si>
  <si>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</si>
  <si>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</si>
  <si>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</si>
  <si>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</si>
  <si>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</si>
  <si>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</si>
  <si>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</si>
  <si>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</si>
  <si>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</si>
  <si>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</si>
  <si>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</si>
  <si>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</si>
  <si>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</si>
  <si>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</si>
  <si>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</si>
  <si>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</si>
  <si>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</si>
  <si>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</si>
  <si>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</si>
  <si>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</si>
  <si>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</si>
  <si>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</si>
  <si>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</si>
  <si>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</si>
  <si>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</si>
  <si>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</si>
  <si>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</si>
  <si>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</si>
  <si>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</si>
  <si>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</si>
  <si>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</si>
  <si>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</si>
  <si>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</si>
  <si>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</si>
  <si>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</si>
  <si>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</si>
  <si>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</si>
  <si>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</si>
  <si>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</si>
  <si>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</si>
  <si>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</si>
  <si>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</si>
  <si>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</si>
  <si>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</si>
  <si>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</si>
  <si>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</si>
  <si>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</si>
  <si>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</si>
  <si>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</si>
  <si>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</si>
  <si>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</si>
  <si>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</si>
  <si>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</si>
  <si>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</si>
  <si>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</si>
  <si>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</si>
  <si>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</si>
  <si>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</si>
  <si>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</si>
  <si>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</si>
  <si>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</si>
  <si>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</si>
  <si>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</si>
  <si>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</si>
  <si>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</si>
  <si>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</si>
  <si>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</si>
  <si>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</si>
  <si>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</si>
  <si>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</si>
  <si>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</si>
  <si>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</si>
  <si>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</si>
  <si>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</si>
  <si>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</si>
  <si>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</si>
  <si>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</si>
  <si>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</si>
  <si>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</si>
  <si>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</si>
  <si>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</si>
  <si>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</si>
  <si>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</si>
  <si>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</si>
  <si>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</si>
  <si>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</si>
  <si>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</si>
  <si>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</si>
  <si>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</si>
  <si>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</si>
  <si>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</si>
  <si>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</si>
  <si>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</si>
  <si>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</si>
  <si>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</si>
  <si>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</si>
  <si>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</si>
  <si>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</si>
  <si>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</si>
  <si>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</si>
  <si>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</si>
  <si>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</si>
  <si>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</si>
  <si>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</si>
  <si>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</si>
  <si>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</si>
  <si>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</si>
  <si>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</si>
  <si>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</si>
  <si>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</si>
  <si>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</si>
  <si>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</si>
  <si>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</si>
  <si>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</si>
  <si>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</si>
  <si>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</si>
  <si>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</si>
  <si>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</si>
  <si>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</si>
  <si>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</si>
  <si>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</si>
  <si>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</si>
  <si>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</si>
  <si>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</si>
  <si>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</si>
  <si>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</si>
  <si>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</si>
  <si>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</si>
  <si>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</si>
  <si>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</si>
  <si>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</si>
  <si>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</si>
  <si>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</si>
  <si>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</si>
  <si>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</si>
  <si>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</si>
  <si>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</si>
  <si>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</si>
  <si>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</si>
  <si>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</si>
  <si>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</si>
  <si>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</si>
  <si>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</si>
  <si>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</si>
  <si>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</si>
  <si>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</si>
  <si>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</si>
  <si>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</si>
  <si>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</si>
  <si>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</si>
  <si>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</si>
  <si>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</si>
  <si>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</si>
  <si>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</si>
  <si>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</si>
  <si>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</si>
  <si>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</si>
  <si>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</si>
  <si>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</si>
  <si>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</si>
  <si>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</si>
  <si>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</si>
  <si>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</si>
  <si>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</si>
  <si>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</si>
  <si>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</si>
  <si>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</si>
  <si>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</si>
  <si>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</si>
  <si>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</si>
  <si>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</si>
  <si>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</si>
  <si>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</si>
  <si>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</si>
  <si>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</si>
  <si>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</si>
  <si>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</si>
  <si>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</si>
  <si>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</si>
  <si>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</si>
  <si>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</si>
  <si>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</si>
  <si>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</si>
  <si>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</si>
  <si>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</si>
  <si>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</si>
  <si>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</si>
  <si>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</si>
  <si>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</si>
  <si>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</si>
  <si>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</si>
  <si>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</si>
  <si>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</si>
  <si>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</si>
  <si>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</si>
  <si>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</si>
  <si>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</si>
  <si>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</si>
  <si>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</si>
  <si>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</si>
  <si>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</si>
  <si>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</si>
  <si>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</si>
  <si>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</si>
  <si>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</si>
  <si>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</si>
  <si>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</si>
  <si>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</si>
  <si>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</si>
  <si>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</si>
  <si>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</si>
  <si>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</si>
  <si>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</si>
  <si>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</si>
  <si>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</si>
  <si>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</si>
  <si>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</si>
  <si>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</si>
  <si>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</si>
  <si>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</si>
  <si>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</si>
  <si>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</si>
  <si>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</si>
  <si>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</si>
  <si>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</si>
  <si>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</si>
  <si>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</si>
  <si>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</si>
  <si>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</si>
  <si>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</si>
  <si>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</si>
  <si>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</si>
  <si>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</si>
  <si>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</si>
  <si>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</si>
  <si>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</si>
  <si>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</si>
  <si>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</si>
  <si>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</si>
  <si>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</si>
  <si>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</si>
  <si>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</si>
  <si>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</si>
  <si>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</si>
  <si>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</si>
  <si>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</si>
  <si>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</si>
  <si>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</si>
  <si>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</si>
  <si>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</si>
  <si>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</si>
  <si>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</si>
  <si>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</si>
  <si>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</si>
  <si>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</si>
  <si>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</si>
  <si>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</si>
  <si>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</si>
  <si>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BI0020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</si>
  <si>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</si>
  <si>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</si>
  <si>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</si>
  <si>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</si>
  <si>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</si>
  <si>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</si>
  <si>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</si>
  <si>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</si>
  <si>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</si>
  <si>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</si>
  <si>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</si>
  <si>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</si>
  <si>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</si>
  <si>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</si>
  <si>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</si>
  <si>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</si>
  <si>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</si>
  <si>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</si>
  <si>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</si>
  <si>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</si>
  <si>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</si>
  <si>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</si>
  <si>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</si>
  <si>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</si>
  <si>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</si>
  <si>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</si>
  <si>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</si>
  <si>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</si>
  <si>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</si>
  <si>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</si>
  <si>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</si>
  <si>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</si>
  <si>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</si>
  <si>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</si>
  <si>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</si>
  <si>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</si>
  <si>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</si>
  <si>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</si>
  <si>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</si>
  <si>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</si>
  <si>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</si>
  <si>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</si>
  <si>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</si>
  <si>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</si>
  <si>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</si>
  <si>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</si>
  <si>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</si>
  <si>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</si>
  <si>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</si>
  <si>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</si>
  <si>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</si>
  <si>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</si>
  <si>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</si>
  <si>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</si>
  <si>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</si>
  <si>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</si>
  <si>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</si>
  <si>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</si>
  <si>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</si>
  <si>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</si>
  <si>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</si>
  <si>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</si>
  <si>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</si>
  <si>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</si>
  <si>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</si>
  <si>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</si>
  <si>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</si>
  <si>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</si>
  <si>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</si>
  <si>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</si>
  <si>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</si>
  <si>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</si>
  <si>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</si>
  <si>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</si>
  <si>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</si>
  <si>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</si>
  <si>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</si>
  <si>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</si>
  <si>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</si>
  <si>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</si>
  <si>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</si>
  <si>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</si>
  <si>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</si>
  <si>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</si>
  <si>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</si>
  <si>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</si>
  <si>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</si>
  <si>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</si>
  <si>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</si>
  <si>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</si>
  <si>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</si>
  <si>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</si>
  <si>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</si>
  <si>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</si>
  <si>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</si>
  <si>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</si>
  <si>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</si>
  <si>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</si>
  <si>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</si>
  <si>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</si>
  <si>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</si>
  <si>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</si>
  <si>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</si>
  <si>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</si>
  <si>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</si>
  <si>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</si>
  <si>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</si>
  <si>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</si>
  <si>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</si>
  <si>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</si>
  <si>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</si>
  <si>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</si>
  <si>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</si>
  <si>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</si>
  <si>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</si>
  <si>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</si>
  <si>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</si>
  <si>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</si>
  <si>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</si>
  <si>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</si>
  <si>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</si>
  <si>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</si>
  <si>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</si>
  <si>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</si>
  <si>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</si>
  <si>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</si>
  <si>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</si>
  <si>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</si>
  <si>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</si>
  <si>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</si>
  <si>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</si>
  <si>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</si>
  <si>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</si>
  <si>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</si>
  <si>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</si>
  <si>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</si>
  <si>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</si>
  <si>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</si>
  <si>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</si>
  <si>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>Phone:</t>
  </si>
  <si>
    <t>Website:</t>
  </si>
  <si>
    <t>Fax:</t>
  </si>
  <si>
    <t>ZI6012</t>
  </si>
  <si>
    <t>SUMMARY INVESTMENT SCHEDULE</t>
  </si>
  <si>
    <t>Assets</t>
  </si>
  <si>
    <t>Schedule D Part 1A</t>
  </si>
  <si>
    <t>Statement of Income</t>
  </si>
  <si>
    <t>SUMMARY OF OPERATIONS</t>
  </si>
  <si>
    <t>STATEMENT OF REVENUE AND EXP</t>
  </si>
  <si>
    <t>Reinvestment % of Operating Income</t>
  </si>
  <si>
    <t>Operating Metrics</t>
  </si>
  <si>
    <t>Investment Analysis</t>
  </si>
  <si>
    <t>Fund Flows (E)</t>
  </si>
  <si>
    <t>4 QTR (E)</t>
  </si>
  <si>
    <t>3 QTR (E)</t>
  </si>
  <si>
    <t>2QTR (E)</t>
  </si>
  <si>
    <t>1QTR (E)</t>
  </si>
  <si>
    <t>Asset Allocation</t>
  </si>
  <si>
    <t>Liquid Assets</t>
  </si>
  <si>
    <t>E-Mail:</t>
  </si>
  <si>
    <t>A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</si>
  <si>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</si>
  <si>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</si>
  <si>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</si>
  <si>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</si>
  <si>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</si>
  <si>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</si>
  <si>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</si>
  <si>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</si>
  <si>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</si>
  <si>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</si>
  <si>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</si>
  <si>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</si>
  <si>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</si>
  <si>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AI6007</t>
  </si>
  <si>
    <t>Cash Flow Summary</t>
  </si>
  <si>
    <t>Risk Assets / Cash &amp; Invested Assets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</si>
  <si>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</si>
  <si>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</si>
  <si>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</si>
  <si>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</si>
  <si>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</si>
  <si>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</si>
  <si>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</si>
  <si>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</si>
  <si>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</si>
  <si>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</si>
  <si>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</si>
  <si>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</si>
  <si>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</si>
  <si>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</si>
  <si>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</si>
  <si>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</si>
  <si>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</si>
  <si>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</si>
  <si>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</si>
  <si>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</si>
  <si>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</si>
  <si>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</si>
  <si>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</si>
  <si>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</si>
  <si>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</si>
  <si>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</si>
  <si>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</si>
  <si>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</si>
  <si>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</si>
  <si>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</si>
  <si>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</si>
  <si>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</si>
  <si>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</si>
  <si>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</si>
  <si>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</si>
  <si>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</si>
  <si>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</si>
  <si>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</si>
  <si>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</si>
  <si>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</si>
  <si>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</si>
  <si>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</si>
  <si>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</si>
  <si>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</si>
  <si>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</si>
  <si>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</si>
  <si>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</si>
  <si>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</si>
  <si>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</si>
  <si>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</si>
  <si>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</si>
  <si>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</si>
  <si>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</si>
  <si>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</si>
  <si>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</si>
  <si>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</si>
  <si>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</si>
  <si>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</si>
  <si>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</si>
  <si>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</si>
  <si>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</si>
  <si>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</si>
  <si>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</si>
  <si>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</si>
  <si>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</si>
  <si>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</si>
  <si>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</si>
  <si>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</si>
  <si>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</si>
  <si>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</si>
  <si>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</si>
  <si>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</si>
  <si>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</si>
  <si>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</si>
  <si>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</si>
  <si>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</si>
  <si>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</si>
  <si>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</si>
  <si>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</si>
  <si>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</si>
  <si>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</si>
  <si>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</si>
  <si>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</si>
  <si>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</si>
  <si>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</si>
  <si>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</si>
  <si>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</si>
  <si>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</si>
  <si>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</si>
  <si>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</si>
  <si>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</si>
  <si>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</si>
  <si>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</si>
  <si>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</si>
  <si>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</si>
  <si>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</si>
  <si>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</si>
  <si>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</si>
  <si>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</si>
  <si>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</si>
  <si>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</si>
  <si>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</si>
  <si>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</si>
  <si>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</si>
  <si>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</si>
  <si>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</si>
  <si>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</si>
  <si>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</si>
  <si>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</si>
  <si>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</si>
  <si>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</si>
  <si>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</si>
  <si>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</si>
  <si>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</si>
  <si>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</si>
  <si>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</si>
  <si>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</si>
  <si>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</si>
  <si>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</si>
  <si>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</si>
  <si>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</si>
  <si>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</si>
  <si>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</si>
  <si>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</si>
  <si>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</si>
  <si>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</si>
  <si>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</si>
  <si>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</si>
  <si>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</si>
  <si>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</si>
  <si>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</si>
  <si>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</si>
  <si>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</si>
  <si>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</si>
  <si>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</si>
  <si>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</si>
  <si>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</si>
  <si>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</si>
  <si>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</si>
  <si>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</si>
  <si>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</si>
  <si>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</si>
  <si>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</si>
  <si>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</si>
  <si>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</si>
  <si>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</si>
  <si>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</si>
  <si>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</si>
  <si>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</si>
  <si>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</si>
  <si>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</si>
  <si>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</si>
  <si>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</si>
  <si>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</si>
  <si>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</si>
  <si>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</si>
  <si>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</si>
  <si>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</si>
  <si>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</si>
  <si>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</si>
  <si>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</si>
  <si>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</si>
  <si>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</si>
  <si>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</si>
  <si>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</si>
  <si>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</si>
  <si>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</si>
  <si>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</si>
  <si>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</si>
  <si>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</si>
  <si>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</si>
  <si>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</si>
  <si>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</si>
  <si>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</si>
  <si>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</si>
  <si>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</si>
  <si>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</si>
  <si>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</si>
  <si>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</si>
  <si>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</si>
  <si>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</si>
  <si>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</si>
  <si>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</si>
  <si>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</si>
  <si>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</si>
  <si>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</si>
  <si>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</si>
  <si>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</si>
  <si>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</si>
  <si>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</si>
  <si>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</si>
  <si>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</si>
  <si>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</si>
  <si>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</si>
  <si>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</si>
  <si>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</si>
  <si>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</si>
  <si>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</si>
  <si>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</si>
  <si>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</si>
  <si>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</si>
  <si>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</si>
  <si>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</si>
  <si>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</si>
  <si>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</si>
  <si>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</si>
  <si>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</si>
  <si>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</si>
  <si>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</si>
  <si>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</si>
  <si>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</si>
  <si>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</si>
  <si>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</si>
  <si>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</si>
  <si>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</si>
  <si>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</si>
  <si>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</si>
  <si>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</si>
  <si>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</si>
  <si>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</si>
  <si>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</si>
  <si>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</si>
  <si>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</si>
  <si>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</si>
  <si>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</si>
  <si>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</si>
  <si>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</si>
  <si>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</si>
  <si>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</si>
  <si>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</si>
  <si>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</si>
  <si>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</si>
  <si>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</si>
  <si>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</si>
  <si>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</si>
  <si>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</si>
  <si>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</si>
  <si>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</si>
  <si>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</si>
  <si>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</si>
  <si>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</si>
  <si>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</si>
  <si>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</si>
  <si>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</si>
  <si>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</si>
  <si>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</si>
  <si>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</si>
  <si>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</si>
  <si>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</si>
  <si>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</si>
  <si>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</si>
  <si>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</si>
  <si>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</si>
  <si>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</si>
  <si>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</si>
  <si>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</si>
  <si>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</si>
  <si>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</si>
  <si>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</si>
  <si>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</si>
  <si>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</si>
  <si>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</si>
  <si>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</si>
  <si>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</si>
  <si>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</si>
  <si>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</si>
  <si>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</si>
  <si>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</si>
  <si>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</si>
  <si>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</si>
  <si>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</si>
  <si>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</si>
  <si>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</si>
  <si>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</si>
  <si>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</si>
  <si>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</si>
  <si>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</si>
  <si>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</si>
  <si>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</si>
  <si>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</si>
  <si>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</si>
  <si>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</si>
  <si>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</si>
  <si>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</si>
  <si>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</si>
  <si>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</si>
  <si>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</si>
  <si>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</si>
  <si>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</si>
  <si>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</si>
  <si>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</si>
  <si>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</si>
  <si>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</si>
  <si>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</si>
  <si>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</si>
  <si>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</si>
  <si>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</si>
  <si>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</si>
  <si>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</si>
  <si>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</si>
  <si>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</si>
  <si>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</si>
  <si>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</si>
  <si>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</si>
  <si>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</si>
  <si>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</si>
  <si>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</si>
  <si>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</si>
  <si>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</si>
  <si>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</si>
  <si>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</si>
  <si>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</si>
  <si>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</si>
  <si>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</si>
  <si>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</si>
  <si>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</si>
  <si>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</si>
  <si>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</si>
  <si>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</si>
  <si>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</si>
  <si>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</si>
  <si>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</si>
  <si>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</si>
  <si>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</si>
  <si>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</si>
  <si>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</si>
  <si>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</si>
  <si>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</si>
  <si>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</si>
  <si>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</si>
  <si>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</si>
  <si>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</si>
  <si>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</si>
  <si>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</si>
  <si>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</si>
  <si>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</si>
  <si>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</si>
  <si>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</si>
  <si>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</si>
  <si>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</si>
  <si>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</si>
  <si>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</si>
  <si>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</si>
  <si>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</si>
  <si>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</si>
  <si>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</si>
  <si>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</si>
  <si>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</si>
  <si>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</si>
  <si>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</si>
  <si>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</si>
  <si>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</si>
  <si>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</si>
  <si>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</si>
  <si>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</si>
  <si>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</si>
  <si>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</si>
  <si>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</si>
  <si>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</si>
  <si>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</si>
  <si>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</si>
  <si>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</si>
  <si>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</si>
  <si>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</si>
  <si>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</si>
  <si>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</si>
  <si>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</si>
  <si>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</si>
  <si>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</si>
  <si>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</si>
  <si>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</si>
  <si>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</si>
  <si>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</si>
  <si>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</si>
  <si>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</si>
  <si>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</si>
  <si>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</si>
  <si>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</si>
  <si>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</si>
  <si>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</si>
  <si>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</si>
  <si>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</si>
  <si>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</si>
  <si>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</si>
  <si>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</si>
  <si>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</si>
  <si>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</si>
  <si>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</si>
  <si>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</si>
  <si>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</si>
  <si>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</si>
  <si>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</si>
  <si>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</si>
  <si>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</si>
  <si>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</si>
  <si>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</si>
  <si>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</si>
  <si>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</si>
  <si>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</si>
  <si>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</si>
  <si>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</si>
  <si>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</si>
  <si>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</si>
  <si>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</si>
  <si>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</si>
  <si>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</si>
  <si>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</si>
  <si>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</si>
  <si>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</si>
  <si>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</si>
  <si>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</si>
  <si>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</si>
  <si>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</si>
  <si>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</si>
  <si>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</si>
  <si>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</si>
  <si>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</si>
  <si>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</si>
  <si>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</si>
  <si>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</si>
  <si>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</si>
  <si>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</si>
  <si>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</si>
  <si>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</si>
  <si>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</si>
  <si>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</si>
  <si>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</si>
  <si>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</si>
  <si>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</si>
  <si>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</si>
  <si>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</si>
  <si>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</si>
  <si>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</si>
  <si>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</si>
  <si>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</si>
  <si>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</si>
  <si>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</si>
  <si>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</si>
  <si>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</si>
  <si>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</si>
  <si>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</si>
  <si>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</si>
  <si>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</si>
  <si>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</si>
  <si>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</si>
  <si>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</si>
  <si>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</si>
  <si>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</si>
  <si>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</si>
  <si>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</si>
  <si>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</si>
  <si>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</si>
  <si>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</si>
  <si>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</si>
  <si>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</si>
  <si>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</si>
  <si>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</si>
  <si>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</si>
  <si>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</si>
  <si>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</si>
  <si>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</si>
  <si>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</si>
  <si>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</si>
  <si>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</si>
  <si>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</si>
  <si>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</si>
  <si>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</si>
  <si>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</si>
  <si>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</si>
  <si>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</si>
  <si>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</si>
  <si>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</si>
  <si>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</si>
  <si>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</si>
  <si>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</si>
  <si>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</si>
  <si>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</si>
  <si>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</si>
  <si>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</si>
  <si>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</si>
  <si>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</si>
  <si>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</si>
  <si>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</si>
  <si>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</si>
  <si>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</si>
  <si>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</si>
  <si>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</si>
  <si>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</si>
  <si>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</si>
  <si>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</si>
  <si>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</si>
  <si>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</si>
  <si>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</si>
  <si>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</si>
  <si>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</si>
  <si>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</si>
  <si>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</si>
  <si>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</si>
  <si>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</si>
  <si>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</si>
  <si>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</si>
  <si>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</si>
  <si>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</si>
  <si>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AI6010</t>
  </si>
  <si>
    <t>Net Investment Income Earned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</si>
  <si>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</si>
  <si>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</si>
  <si>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</si>
  <si>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</si>
  <si>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</si>
  <si>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</si>
  <si>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</si>
  <si>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</si>
  <si>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AI6012</t>
  </si>
  <si>
    <t>Cash &amp; Invested Assets</t>
  </si>
  <si>
    <t>CEO:</t>
  </si>
  <si>
    <t>CFO:</t>
  </si>
  <si>
    <t>CIO:</t>
  </si>
  <si>
    <t>Focus:</t>
  </si>
  <si>
    <t>Total Preferred Stocks</t>
  </si>
  <si>
    <t>SF16433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</si>
  <si>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</si>
  <si>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</si>
  <si>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</si>
  <si>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</si>
  <si>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</si>
  <si>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</si>
  <si>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</si>
  <si>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</si>
  <si>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</si>
  <si>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VI6001</t>
  </si>
  <si>
    <t>VI6002</t>
  </si>
  <si>
    <t>VI6003</t>
  </si>
  <si>
    <t>VI6004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</si>
  <si>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</si>
  <si>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</si>
  <si>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</si>
  <si>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</si>
  <si>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</si>
  <si>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</si>
  <si>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</si>
  <si>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</si>
  <si>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</si>
  <si>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</si>
  <si>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</si>
  <si>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</si>
  <si>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</si>
  <si>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</si>
  <si>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</si>
  <si>
    <t>VI6006</t>
  </si>
  <si>
    <t>2016 Act</t>
  </si>
  <si>
    <t>2017 Proj</t>
  </si>
  <si>
    <t>Unrealized Capital Gains return</t>
  </si>
  <si>
    <t>Estimated Total Return on Investments</t>
  </si>
  <si>
    <t>Realized Capital Gains returns</t>
  </si>
  <si>
    <t>Investment Yield</t>
  </si>
  <si>
    <t>Median</t>
  </si>
  <si>
    <t>Std Dev</t>
  </si>
  <si>
    <t>Mean</t>
  </si>
  <si>
    <t>VI6008</t>
  </si>
  <si>
    <t>VI6010</t>
  </si>
  <si>
    <t>E10</t>
  </si>
  <si>
    <t>BI0014</t>
  </si>
  <si>
    <t>BI0015</t>
  </si>
  <si>
    <t>BI0016</t>
  </si>
  <si>
    <t>BI0017</t>
  </si>
  <si>
    <t>BI0018</t>
  </si>
  <si>
    <t>BI0019</t>
  </si>
  <si>
    <t>BI3001</t>
  </si>
  <si>
    <t>BI3002</t>
  </si>
  <si>
    <t>AI2000</t>
  </si>
  <si>
    <t>AI2001</t>
  </si>
  <si>
    <t>AI2002</t>
  </si>
  <si>
    <t>AI2003</t>
  </si>
  <si>
    <t>AI2004</t>
  </si>
  <si>
    <t>AI2005</t>
  </si>
  <si>
    <t>AI2006</t>
  </si>
  <si>
    <t>AI2007</t>
  </si>
  <si>
    <t>AI2008</t>
  </si>
  <si>
    <t>AI2009</t>
  </si>
  <si>
    <t>AI2010</t>
  </si>
  <si>
    <t>AI2011</t>
  </si>
  <si>
    <t>AI2012</t>
  </si>
  <si>
    <t>AI2013</t>
  </si>
  <si>
    <t>AI2014</t>
  </si>
  <si>
    <t>AI2015</t>
  </si>
  <si>
    <t>AI2016</t>
  </si>
  <si>
    <t>AI2017</t>
  </si>
  <si>
    <t>AI2018</t>
  </si>
  <si>
    <t>AI2019</t>
  </si>
  <si>
    <t>AI2020</t>
  </si>
  <si>
    <t>AI2021</t>
  </si>
  <si>
    <t>BI2001</t>
  </si>
  <si>
    <t>CI2001</t>
  </si>
  <si>
    <t>BI2002</t>
  </si>
  <si>
    <t>BI2000</t>
  </si>
  <si>
    <t>CI2000</t>
  </si>
  <si>
    <t>BI2003</t>
  </si>
  <si>
    <t>AI6000</t>
  </si>
  <si>
    <t>AI7xxx</t>
  </si>
  <si>
    <t>AI7000</t>
  </si>
  <si>
    <t>AI7001</t>
  </si>
  <si>
    <t>AI7002</t>
  </si>
  <si>
    <t>AI8xxx</t>
  </si>
  <si>
    <t>CI8000</t>
  </si>
  <si>
    <t>CI8001</t>
  </si>
  <si>
    <t>CI8002</t>
  </si>
  <si>
    <t>CI8003</t>
  </si>
  <si>
    <t>CI8004</t>
  </si>
  <si>
    <t>CI8005</t>
  </si>
  <si>
    <t>CI8006</t>
  </si>
  <si>
    <t>CI8007</t>
  </si>
  <si>
    <t>CI8008</t>
  </si>
  <si>
    <t>CI8009</t>
  </si>
  <si>
    <t>CI8010</t>
  </si>
  <si>
    <t>CI8011</t>
  </si>
  <si>
    <t>CI8012</t>
  </si>
  <si>
    <t>CI8013</t>
  </si>
  <si>
    <t>CI8014</t>
  </si>
  <si>
    <t>CI8015</t>
  </si>
  <si>
    <t>CI8016</t>
  </si>
  <si>
    <t>CI8017</t>
  </si>
  <si>
    <t>CI8018</t>
  </si>
  <si>
    <t>CI8019</t>
  </si>
  <si>
    <t>CI8020</t>
  </si>
  <si>
    <t>CI8021</t>
  </si>
  <si>
    <t>CI8022</t>
  </si>
  <si>
    <t>CI8023</t>
  </si>
  <si>
    <t>CI8024</t>
  </si>
  <si>
    <t>CI8025</t>
  </si>
  <si>
    <t>CI8026</t>
  </si>
  <si>
    <t>CI8027</t>
  </si>
  <si>
    <t>CI8028</t>
  </si>
  <si>
    <t>CI8029</t>
  </si>
  <si>
    <t>CI8030</t>
  </si>
  <si>
    <t>CI8031</t>
  </si>
  <si>
    <t>CI8032</t>
  </si>
  <si>
    <t>CI8033</t>
  </si>
  <si>
    <t>CI8034</t>
  </si>
  <si>
    <t>AI0xxx</t>
  </si>
  <si>
    <t>City</t>
  </si>
  <si>
    <t>State</t>
  </si>
  <si>
    <t>Illiquid Securities</t>
  </si>
  <si>
    <t>E</t>
  </si>
  <si>
    <t>Industry Sector</t>
  </si>
  <si>
    <t>Total 2016</t>
  </si>
  <si>
    <t>Total 2015</t>
  </si>
  <si>
    <t>2 Yr Delta</t>
  </si>
  <si>
    <t>1st Quartile</t>
  </si>
  <si>
    <t>3rd Quartile</t>
  </si>
  <si>
    <t>Percent Asset Allocation</t>
  </si>
  <si>
    <t>CI8035</t>
  </si>
  <si>
    <t>CI8036</t>
  </si>
  <si>
    <t>CI8037</t>
  </si>
  <si>
    <t>CI8038</t>
  </si>
  <si>
    <t>CI8039</t>
  </si>
  <si>
    <t>CI8040</t>
  </si>
  <si>
    <t>CI8041</t>
  </si>
  <si>
    <t>CI8042</t>
  </si>
  <si>
    <t>CI8043</t>
  </si>
  <si>
    <t>CI8044</t>
  </si>
  <si>
    <t>CI8045</t>
  </si>
  <si>
    <t>CI8046</t>
  </si>
  <si>
    <t>CI8047</t>
  </si>
  <si>
    <t>CI8048</t>
  </si>
  <si>
    <t>CI8049</t>
  </si>
  <si>
    <t>CI8050</t>
  </si>
  <si>
    <t>CI8051</t>
  </si>
  <si>
    <t>CI8052</t>
  </si>
  <si>
    <t>CI8053</t>
  </si>
  <si>
    <t>CI8054</t>
  </si>
  <si>
    <t>CI8055</t>
  </si>
  <si>
    <t>CI8056</t>
  </si>
  <si>
    <t>CI8057</t>
  </si>
  <si>
    <t>Iliquid Assets</t>
  </si>
  <si>
    <t>Metrics</t>
  </si>
  <si>
    <t>ZI6013</t>
  </si>
  <si>
    <t>ZI6014</t>
  </si>
  <si>
    <t>Foreign Gov (including EM)</t>
  </si>
  <si>
    <t>Foreign Gov (EM)</t>
  </si>
  <si>
    <t>Foreign Gov (EM-IG)</t>
  </si>
  <si>
    <t>Foreign Gov (EM-HY)</t>
  </si>
  <si>
    <t>ZI6017</t>
  </si>
  <si>
    <t>ZI6018</t>
  </si>
  <si>
    <t>AI6013</t>
  </si>
  <si>
    <t>BI6001</t>
  </si>
  <si>
    <t>BI6002</t>
  </si>
  <si>
    <t>VI6011</t>
  </si>
  <si>
    <t>Foreign Gov (excl EM)</t>
  </si>
  <si>
    <t>CI8058</t>
  </si>
  <si>
    <t>Total Corp Roll Up (32)</t>
  </si>
  <si>
    <t>ZI6019</t>
  </si>
  <si>
    <t>VI3001</t>
  </si>
  <si>
    <t>VI3002</t>
  </si>
  <si>
    <t>VI3003</t>
  </si>
  <si>
    <t>VI3004</t>
  </si>
  <si>
    <t>VI3005</t>
  </si>
  <si>
    <t>VI3006</t>
  </si>
  <si>
    <t>VI3007</t>
  </si>
  <si>
    <t>VI3008</t>
  </si>
  <si>
    <t>VI3009</t>
  </si>
  <si>
    <t>VI3010</t>
  </si>
  <si>
    <t>VI3011</t>
  </si>
  <si>
    <t>VI3012</t>
  </si>
  <si>
    <t>VI3013</t>
  </si>
  <si>
    <t>VI3014</t>
  </si>
  <si>
    <t>VI3015</t>
  </si>
  <si>
    <t>VI3016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</si>
  <si>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</si>
  <si>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</si>
  <si>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</si>
  <si>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</si>
  <si>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</si>
  <si>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</si>
  <si>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</si>
  <si>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</si>
  <si>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</si>
  <si>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</si>
  <si>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</si>
  <si>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</si>
  <si>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</si>
  <si>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</si>
  <si>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</si>
  <si>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</si>
  <si>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</si>
  <si>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</si>
  <si>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</si>
  <si>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</si>
  <si>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</si>
  <si>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</si>
  <si>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</si>
  <si>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</si>
  <si>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</si>
  <si>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</si>
  <si>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</si>
  <si>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</si>
  <si>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</si>
  <si>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</si>
  <si>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</si>
  <si>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</si>
  <si>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</si>
  <si>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</si>
  <si>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</si>
  <si>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</si>
  <si>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</si>
  <si>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</si>
  <si>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</si>
  <si>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</si>
  <si>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</si>
  <si>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</si>
  <si>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</si>
  <si>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</si>
  <si>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</si>
  <si>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SF16431</t>
  </si>
  <si>
    <t>SF16456</t>
  </si>
  <si>
    <t>SF16457</t>
  </si>
  <si>
    <t>SF16458</t>
  </si>
  <si>
    <t>SF16459</t>
  </si>
  <si>
    <t>SF08223</t>
  </si>
  <si>
    <t>SF16460</t>
  </si>
  <si>
    <t>Actual Cost</t>
  </si>
  <si>
    <t>Fair Value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</si>
  <si>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</si>
  <si>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</si>
  <si>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</si>
  <si>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</si>
  <si>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</si>
  <si>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</si>
  <si>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</si>
  <si>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</si>
  <si>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</si>
  <si>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</si>
  <si>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</si>
  <si>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</si>
  <si>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</si>
  <si>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</si>
  <si>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</si>
  <si>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</si>
  <si>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</si>
  <si>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</si>
  <si>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</si>
  <si>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</si>
  <si>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</si>
  <si>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</si>
  <si>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</si>
  <si>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</si>
  <si>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</si>
  <si>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</si>
  <si>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</si>
  <si>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</si>
  <si>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</si>
  <si>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</si>
  <si>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</si>
  <si>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</si>
  <si>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</si>
  <si>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</si>
  <si>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</si>
  <si>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</si>
  <si>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</si>
  <si>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</si>
  <si>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</si>
  <si>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</si>
  <si>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</si>
  <si>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</si>
  <si>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</si>
  <si>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</si>
  <si>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</si>
  <si>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ST23660</t>
  </si>
  <si>
    <t>ST23684</t>
  </si>
  <si>
    <t>ST23685</t>
  </si>
  <si>
    <t>ST23686</t>
  </si>
  <si>
    <t>ST23687</t>
  </si>
  <si>
    <t>ST04974</t>
  </si>
  <si>
    <t>ST04981</t>
  </si>
  <si>
    <t>SF18654</t>
  </si>
  <si>
    <t>SF18655</t>
  </si>
  <si>
    <t>SF18656</t>
  </si>
  <si>
    <t>SF18657</t>
  </si>
  <si>
    <t>SF16338</t>
  </si>
  <si>
    <t>SF18658</t>
  </si>
  <si>
    <t>SF18659</t>
  </si>
  <si>
    <t>SF18660</t>
  </si>
  <si>
    <t>SF18661</t>
  </si>
  <si>
    <t>SF16339</t>
  </si>
  <si>
    <t>SF18662</t>
  </si>
  <si>
    <t>SF18663</t>
  </si>
  <si>
    <t>SF18664</t>
  </si>
  <si>
    <t>SF18665</t>
  </si>
  <si>
    <t>SF16340</t>
  </si>
  <si>
    <t>SF18666</t>
  </si>
  <si>
    <t>SF18667</t>
  </si>
  <si>
    <t>SF18668</t>
  </si>
  <si>
    <t>SF18669</t>
  </si>
  <si>
    <t>SF16341</t>
  </si>
  <si>
    <t>SF18670</t>
  </si>
  <si>
    <t>SF18671</t>
  </si>
  <si>
    <t>SF18672</t>
  </si>
  <si>
    <t>SF18673</t>
  </si>
  <si>
    <t>SF16342</t>
  </si>
  <si>
    <t>SF18674</t>
  </si>
  <si>
    <t>SF18675</t>
  </si>
  <si>
    <t>SF18676</t>
  </si>
  <si>
    <t>SF18677</t>
  </si>
  <si>
    <t>SF16343</t>
  </si>
  <si>
    <t>SF18678</t>
  </si>
  <si>
    <t>SF18679</t>
  </si>
  <si>
    <t>SF18680</t>
  </si>
  <si>
    <t>SF18681</t>
  </si>
  <si>
    <t>SF16344</t>
  </si>
  <si>
    <t>SF18682</t>
  </si>
  <si>
    <t>SF18683</t>
  </si>
  <si>
    <t>SF18684</t>
  </si>
  <si>
    <t>SF18685</t>
  </si>
  <si>
    <t>SF16345</t>
  </si>
  <si>
    <t>SF16346</t>
  </si>
  <si>
    <t>SF16347</t>
  </si>
  <si>
    <t>SF16348</t>
  </si>
  <si>
    <t>SF16349</t>
  </si>
  <si>
    <t>SF16350</t>
  </si>
  <si>
    <t>SF16429</t>
  </si>
  <si>
    <t>SF16451</t>
  </si>
  <si>
    <t>SF16452</t>
  </si>
  <si>
    <t>SF16453</t>
  </si>
  <si>
    <t>SF16454</t>
  </si>
  <si>
    <t>SF08475</t>
  </si>
  <si>
    <t>SF16455</t>
  </si>
  <si>
    <t>Book Value</t>
  </si>
  <si>
    <t>SF21463</t>
  </si>
  <si>
    <t>SF21464</t>
  </si>
  <si>
    <t>SF21465</t>
  </si>
  <si>
    <t>SF21466</t>
  </si>
  <si>
    <t>SF21467</t>
  </si>
  <si>
    <t>SF21468</t>
  </si>
  <si>
    <t>SF21469</t>
  </si>
  <si>
    <t>SF21470</t>
  </si>
  <si>
    <t>SF21471</t>
  </si>
  <si>
    <t>SF21472</t>
  </si>
  <si>
    <t>SF21473</t>
  </si>
  <si>
    <t>SF21474</t>
  </si>
  <si>
    <t>SF21475</t>
  </si>
  <si>
    <t>SF21476</t>
  </si>
  <si>
    <t>SF21477</t>
  </si>
  <si>
    <t>SF21478</t>
  </si>
  <si>
    <t>SF21848</t>
  </si>
  <si>
    <t>SF21849</t>
  </si>
  <si>
    <t>SF21479</t>
  </si>
  <si>
    <t>SF21480</t>
  </si>
  <si>
    <t>SF21481</t>
  </si>
  <si>
    <t>SF21482</t>
  </si>
  <si>
    <t>SF21850</t>
  </si>
  <si>
    <t>SF21851</t>
  </si>
  <si>
    <t>SF21483</t>
  </si>
  <si>
    <t>SF21484</t>
  </si>
  <si>
    <t>SF21485</t>
  </si>
  <si>
    <t>SF21486</t>
  </si>
  <si>
    <t>SF21487</t>
  </si>
  <si>
    <t>SF21488</t>
  </si>
  <si>
    <t>SF21489</t>
  </si>
  <si>
    <t>SF21490</t>
  </si>
  <si>
    <t>SF21491</t>
  </si>
  <si>
    <t>SF21492</t>
  </si>
  <si>
    <t>SF21493</t>
  </si>
  <si>
    <t>SF21494</t>
  </si>
  <si>
    <t>SF21495</t>
  </si>
  <si>
    <t>SF21496</t>
  </si>
  <si>
    <t>SF21497</t>
  </si>
  <si>
    <t>SF21498</t>
  </si>
  <si>
    <t>SF21499</t>
  </si>
  <si>
    <t>SF21852</t>
  </si>
  <si>
    <t>SF21853</t>
  </si>
  <si>
    <t>SF21854</t>
  </si>
  <si>
    <t>SF21855</t>
  </si>
  <si>
    <t>SF08201</t>
  </si>
  <si>
    <t>Book Adj</t>
  </si>
  <si>
    <t>Privately Placed Bonds</t>
  </si>
  <si>
    <t>SF02213</t>
  </si>
  <si>
    <t>SF02214</t>
  </si>
  <si>
    <t>SF02215</t>
  </si>
  <si>
    <t>SF02216</t>
  </si>
  <si>
    <t>SF02217</t>
  </si>
  <si>
    <t>SF02218</t>
  </si>
  <si>
    <t>SF02219</t>
  </si>
  <si>
    <t xml:space="preserve">    Investment Grade Total</t>
  </si>
  <si>
    <t xml:space="preserve">    High Yield Total</t>
  </si>
  <si>
    <t xml:space="preserve">    Total</t>
  </si>
  <si>
    <t>VI3017</t>
  </si>
  <si>
    <t>VI3018</t>
  </si>
  <si>
    <t>AI6014</t>
  </si>
  <si>
    <t>AI6015</t>
  </si>
  <si>
    <t>VI6007</t>
  </si>
  <si>
    <t>Total Bonds</t>
  </si>
  <si>
    <t>Affiliated Bonds</t>
  </si>
  <si>
    <t>Total Bonds (including Affiliated)</t>
  </si>
  <si>
    <t>VI6012</t>
  </si>
  <si>
    <t>VI6013</t>
  </si>
  <si>
    <t>CI6002</t>
  </si>
  <si>
    <t>Affiliated Stock</t>
  </si>
  <si>
    <t>Prefered Stock  Affiliates</t>
  </si>
  <si>
    <t>SF16430</t>
  </si>
  <si>
    <t>Prefered Stock Unafiliated</t>
  </si>
  <si>
    <t>Common Stock Affiliated</t>
  </si>
  <si>
    <t>Common Stock Unaffilated</t>
  </si>
  <si>
    <t>AI6016</t>
  </si>
  <si>
    <t>SF08206</t>
  </si>
  <si>
    <t>Illiquid Assets</t>
  </si>
  <si>
    <t>Real Estate</t>
  </si>
  <si>
    <t>Cash, Cash Equivalents and Short term investments</t>
  </si>
  <si>
    <t>AI0011</t>
  </si>
  <si>
    <t>AI0012</t>
  </si>
  <si>
    <t>BI0021</t>
  </si>
  <si>
    <t>BI60003</t>
  </si>
  <si>
    <t>CI0003</t>
  </si>
  <si>
    <t>BI0022</t>
  </si>
  <si>
    <t>Affiliated Assets</t>
  </si>
  <si>
    <t>BI0023</t>
  </si>
  <si>
    <t>SF05980</t>
  </si>
  <si>
    <t>SF05981</t>
  </si>
  <si>
    <t>SF05982</t>
  </si>
  <si>
    <t>SF05983</t>
  </si>
  <si>
    <t>SF05984</t>
  </si>
  <si>
    <t>SF05985</t>
  </si>
  <si>
    <t>SF05986</t>
  </si>
  <si>
    <t>SF05987</t>
  </si>
  <si>
    <t>SF05988</t>
  </si>
  <si>
    <t>SF07630</t>
  </si>
  <si>
    <t>SF13836</t>
  </si>
  <si>
    <t>SF05989</t>
  </si>
  <si>
    <t>SF05990</t>
  </si>
  <si>
    <t>SF13837</t>
  </si>
  <si>
    <t>SF05991</t>
  </si>
  <si>
    <t>SF05992</t>
  </si>
  <si>
    <t>SF07877</t>
  </si>
  <si>
    <t>SF06003</t>
  </si>
  <si>
    <t>SF05993</t>
  </si>
  <si>
    <t>SF05994</t>
  </si>
  <si>
    <t>SF05995</t>
  </si>
  <si>
    <t>SF05999</t>
  </si>
  <si>
    <t>SF05996</t>
  </si>
  <si>
    <t>SF07631</t>
  </si>
  <si>
    <t>SF06007</t>
  </si>
  <si>
    <t>SF07632</t>
  </si>
  <si>
    <t>SF07633</t>
  </si>
  <si>
    <t>SF06001</t>
  </si>
  <si>
    <t>SF06002</t>
  </si>
  <si>
    <t>SF07634</t>
  </si>
  <si>
    <t>SF06004</t>
  </si>
  <si>
    <t>SF06005</t>
  </si>
  <si>
    <t>SF07635</t>
  </si>
  <si>
    <t>SF06009</t>
  </si>
  <si>
    <t>SF06671</t>
  </si>
  <si>
    <t>SF06672</t>
  </si>
  <si>
    <t>SF06010</t>
  </si>
  <si>
    <t>Net Adm Assets</t>
  </si>
  <si>
    <t xml:space="preserve">Exchange Traded Funds - as Identified by the SVO </t>
  </si>
  <si>
    <t xml:space="preserve">Bond Mutual Funds - as Identified by the SVO </t>
  </si>
  <si>
    <t>SF28571</t>
  </si>
  <si>
    <t>SF28572</t>
  </si>
  <si>
    <t>VI6015</t>
  </si>
  <si>
    <t>VI6016</t>
  </si>
  <si>
    <t>CI3001</t>
  </si>
  <si>
    <t>Publicly Placed Bonds</t>
  </si>
  <si>
    <t>VI3019</t>
  </si>
  <si>
    <t>VI3020</t>
  </si>
  <si>
    <t>Net  Adm Assets</t>
  </si>
  <si>
    <t>ST10002</t>
  </si>
  <si>
    <t>ST10003</t>
  </si>
  <si>
    <t>ST10004</t>
  </si>
  <si>
    <t>ST10005</t>
  </si>
  <si>
    <t>ST10006</t>
  </si>
  <si>
    <t>ST10007</t>
  </si>
  <si>
    <t>ST10008</t>
  </si>
  <si>
    <t>ST10009</t>
  </si>
  <si>
    <t>ST10012</t>
  </si>
  <si>
    <t>ST10010</t>
  </si>
  <si>
    <t>ST19570</t>
  </si>
  <si>
    <t>ST10013</t>
  </si>
  <si>
    <t>ST10014</t>
  </si>
  <si>
    <t>ST19571</t>
  </si>
  <si>
    <t>ST10015</t>
  </si>
  <si>
    <t>ST10016</t>
  </si>
  <si>
    <t>ST12812</t>
  </si>
  <si>
    <t>ST10026</t>
  </si>
  <si>
    <t>ST12151</t>
  </si>
  <si>
    <t>ST12152</t>
  </si>
  <si>
    <t>ST12153</t>
  </si>
  <si>
    <t>ST10017</t>
  </si>
  <si>
    <t>ST12154</t>
  </si>
  <si>
    <t>ST10020</t>
  </si>
  <si>
    <t>ST10029</t>
  </si>
  <si>
    <t>ST12155</t>
  </si>
  <si>
    <t>ST12156</t>
  </si>
  <si>
    <t>ST10023</t>
  </si>
  <si>
    <t>ST10021</t>
  </si>
  <si>
    <t>ST12157</t>
  </si>
  <si>
    <t>ST10027</t>
  </si>
  <si>
    <t>ST10028</t>
  </si>
  <si>
    <t>ST12158</t>
  </si>
  <si>
    <t>ST10032</t>
  </si>
  <si>
    <t>ST10033</t>
  </si>
  <si>
    <t>ST10034</t>
  </si>
  <si>
    <t>ST10035</t>
  </si>
  <si>
    <t>HS00031</t>
  </si>
  <si>
    <t>HS00032</t>
  </si>
  <si>
    <t>HS00033</t>
  </si>
  <si>
    <t>HS00034</t>
  </si>
  <si>
    <t>HS00035</t>
  </si>
  <si>
    <t>HS00036</t>
  </si>
  <si>
    <t>HS00037</t>
  </si>
  <si>
    <t>HS00038</t>
  </si>
  <si>
    <t>HS00039</t>
  </si>
  <si>
    <t>HS06120</t>
  </si>
  <si>
    <t>HS12691</t>
  </si>
  <si>
    <t>HS00040</t>
  </si>
  <si>
    <t>HS00041</t>
  </si>
  <si>
    <t>HS12692</t>
  </si>
  <si>
    <t>HS00042</t>
  </si>
  <si>
    <t>HS00043</t>
  </si>
  <si>
    <t>HS07855</t>
  </si>
  <si>
    <t>HS00048</t>
  </si>
  <si>
    <t>HS06121</t>
  </si>
  <si>
    <t>HS06122</t>
  </si>
  <si>
    <t>HS06123</t>
  </si>
  <si>
    <t>HS00046</t>
  </si>
  <si>
    <t>HS06124</t>
  </si>
  <si>
    <t>HS06125</t>
  </si>
  <si>
    <t>HS00050</t>
  </si>
  <si>
    <t>HS06126</t>
  </si>
  <si>
    <t>HS06127</t>
  </si>
  <si>
    <t>HS06128</t>
  </si>
  <si>
    <t>HS00054</t>
  </si>
  <si>
    <t>HS00051</t>
  </si>
  <si>
    <t>HS00047</t>
  </si>
  <si>
    <t>HS00049</t>
  </si>
  <si>
    <t>HS00045</t>
  </si>
  <si>
    <t>HS00056</t>
  </si>
  <si>
    <t>HS06129</t>
  </si>
  <si>
    <t>HS06130</t>
  </si>
  <si>
    <t>HS00057</t>
  </si>
  <si>
    <t>HS19972</t>
  </si>
  <si>
    <t>HS19973</t>
  </si>
  <si>
    <t>ST29323</t>
  </si>
  <si>
    <t>ST29324</t>
  </si>
  <si>
    <t>ST22237</t>
  </si>
  <si>
    <t>ST22238</t>
  </si>
  <si>
    <t>ST22239</t>
  </si>
  <si>
    <t>ST22240</t>
  </si>
  <si>
    <t>ST22241</t>
  </si>
  <si>
    <t>ST22242</t>
  </si>
  <si>
    <t>ST22243</t>
  </si>
  <si>
    <t>ST22244</t>
  </si>
  <si>
    <t>ST22245</t>
  </si>
  <si>
    <t>ST22246</t>
  </si>
  <si>
    <t>ST22247</t>
  </si>
  <si>
    <t>ST22248</t>
  </si>
  <si>
    <t>ST22249</t>
  </si>
  <si>
    <t>ST22250</t>
  </si>
  <si>
    <t>ST22251</t>
  </si>
  <si>
    <t>ST22252</t>
  </si>
  <si>
    <t>ST22253</t>
  </si>
  <si>
    <t>ST22254</t>
  </si>
  <si>
    <t>ST22255</t>
  </si>
  <si>
    <t>ST22256</t>
  </si>
  <si>
    <t>ST22257</t>
  </si>
  <si>
    <t>ST22258</t>
  </si>
  <si>
    <t>ST22259</t>
  </si>
  <si>
    <t>ST22260</t>
  </si>
  <si>
    <t>ST22261</t>
  </si>
  <si>
    <t>ST22262</t>
  </si>
  <si>
    <t>ST22263</t>
  </si>
  <si>
    <t>ST22264</t>
  </si>
  <si>
    <t>ST22265</t>
  </si>
  <si>
    <t>ST22266</t>
  </si>
  <si>
    <t>ST22267</t>
  </si>
  <si>
    <t>ST22268</t>
  </si>
  <si>
    <t>ST22269</t>
  </si>
  <si>
    <t>ST22270</t>
  </si>
  <si>
    <t>ST22271</t>
  </si>
  <si>
    <t>ST22272</t>
  </si>
  <si>
    <t>ST22273</t>
  </si>
  <si>
    <t>ST22274</t>
  </si>
  <si>
    <t>ST22275</t>
  </si>
  <si>
    <t>ST22276</t>
  </si>
  <si>
    <t>ST16939</t>
  </si>
  <si>
    <t>ST22277</t>
  </si>
  <si>
    <t>ST22278</t>
  </si>
  <si>
    <t>ST22279</t>
  </si>
  <si>
    <t>ST10837</t>
  </si>
  <si>
    <t>ST23658</t>
  </si>
  <si>
    <t>ST23659</t>
  </si>
  <si>
    <t>ST10840</t>
  </si>
  <si>
    <t>ST23680</t>
  </si>
  <si>
    <t>ST23681</t>
  </si>
  <si>
    <t>ST23682</t>
  </si>
  <si>
    <t>ST23683</t>
  </si>
  <si>
    <t>ST10843</t>
  </si>
  <si>
    <t>ST10844</t>
  </si>
  <si>
    <t>HS05275</t>
  </si>
  <si>
    <t>HS05276</t>
  </si>
  <si>
    <t>HS14714</t>
  </si>
  <si>
    <t>HS14715</t>
  </si>
  <si>
    <t>HS14716</t>
  </si>
  <si>
    <t>HS14717</t>
  </si>
  <si>
    <t>HS14718</t>
  </si>
  <si>
    <t>HS14719</t>
  </si>
  <si>
    <t>HS14720</t>
  </si>
  <si>
    <t>HS14721</t>
  </si>
  <si>
    <t>HS14722</t>
  </si>
  <si>
    <t>HS14723</t>
  </si>
  <si>
    <t>HS14724</t>
  </si>
  <si>
    <t>HS14725</t>
  </si>
  <si>
    <t>HS14726</t>
  </si>
  <si>
    <t>HS14727</t>
  </si>
  <si>
    <t>HS14728</t>
  </si>
  <si>
    <t>HS14729</t>
  </si>
  <si>
    <t>HS14730</t>
  </si>
  <si>
    <t>HS14731</t>
  </si>
  <si>
    <t>HS14732</t>
  </si>
  <si>
    <t>HS14733</t>
  </si>
  <si>
    <t>HS14734</t>
  </si>
  <si>
    <t>HS14735</t>
  </si>
  <si>
    <t>HS14736</t>
  </si>
  <si>
    <t>HS14737</t>
  </si>
  <si>
    <t>HS14738</t>
  </si>
  <si>
    <t>HS14739</t>
  </si>
  <si>
    <t>HS14740</t>
  </si>
  <si>
    <t>HS14741</t>
  </si>
  <si>
    <t>HS14742</t>
  </si>
  <si>
    <t>HS14743</t>
  </si>
  <si>
    <t>HS14744</t>
  </si>
  <si>
    <t>HS14745</t>
  </si>
  <si>
    <t>HS14746</t>
  </si>
  <si>
    <t>HS14747</t>
  </si>
  <si>
    <t>HS14748</t>
  </si>
  <si>
    <t>HS14749</t>
  </si>
  <si>
    <t>HS14750</t>
  </si>
  <si>
    <t>HS14751</t>
  </si>
  <si>
    <t>HS14752</t>
  </si>
  <si>
    <t>HS14753</t>
  </si>
  <si>
    <t>Actual</t>
  </si>
  <si>
    <t>Book</t>
  </si>
  <si>
    <t>HS05199</t>
  </si>
  <si>
    <t>HS14754</t>
  </si>
  <si>
    <t>HS14755</t>
  </si>
  <si>
    <t>HS14756</t>
  </si>
  <si>
    <t>HS05205</t>
  </si>
  <si>
    <t>HS15341</t>
  </si>
  <si>
    <t>HS05265</t>
  </si>
  <si>
    <t>HS05266</t>
  </si>
  <si>
    <t>HS15352</t>
  </si>
  <si>
    <t>HS05300</t>
  </si>
  <si>
    <t>HS15353</t>
  </si>
  <si>
    <t>HS15354</t>
  </si>
  <si>
    <t>HS05301</t>
  </si>
  <si>
    <t>HS05302</t>
  </si>
  <si>
    <t>VI6017</t>
  </si>
  <si>
    <t>VI6018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</si>
  <si>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</si>
  <si>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</si>
  <si>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</si>
  <si>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</si>
  <si>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</si>
  <si>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</si>
  <si>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</si>
  <si>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</si>
  <si>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</si>
  <si>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</si>
  <si>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</si>
  <si>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</si>
  <si>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</si>
  <si>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</si>
  <si>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</si>
  <si>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</si>
  <si>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</si>
  <si>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</si>
  <si>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</si>
  <si>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</si>
  <si>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</si>
  <si>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</si>
  <si>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</si>
  <si>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</si>
  <si>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</si>
  <si>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</si>
  <si>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</si>
  <si>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</si>
  <si>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</si>
  <si>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</si>
  <si>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</si>
  <si>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</si>
  <si>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</si>
  <si>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</si>
  <si>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</si>
  <si>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</si>
  <si>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</si>
  <si>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</si>
  <si>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</si>
  <si>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</si>
  <si>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</si>
  <si>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</si>
  <si>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</si>
  <si>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</si>
  <si>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</si>
  <si>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</si>
  <si>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</si>
  <si>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</si>
  <si>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</si>
  <si>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</si>
  <si>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</si>
  <si>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</si>
  <si>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</si>
  <si>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</si>
  <si>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</si>
  <si>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</si>
  <si>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</si>
  <si>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</si>
  <si>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</si>
  <si>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</si>
  <si>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</si>
  <si>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</si>
  <si>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</si>
  <si>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</si>
  <si>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</si>
  <si>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</si>
  <si>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</si>
  <si>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</si>
  <si>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</si>
  <si>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</si>
  <si>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</si>
  <si>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</si>
  <si>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</si>
  <si>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</si>
  <si>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</si>
  <si>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</si>
  <si>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</si>
  <si>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</si>
  <si>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</si>
  <si>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</si>
  <si>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</si>
  <si>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</si>
  <si>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</si>
  <si>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</si>
  <si>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</si>
  <si>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</si>
  <si>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</si>
  <si>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</si>
  <si>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</si>
  <si>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</si>
  <si>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</si>
  <si>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</si>
  <si>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SF02204</t>
  </si>
  <si>
    <t>SF02205</t>
  </si>
  <si>
    <t>SF02206</t>
  </si>
  <si>
    <t>SF02207</t>
  </si>
  <si>
    <t>SF02208</t>
  </si>
  <si>
    <t>SF02209</t>
  </si>
  <si>
    <t>SF02210</t>
  </si>
  <si>
    <t>Cash, Cash Equivalents, Short Term Inv</t>
  </si>
  <si>
    <t>AI9xxx</t>
  </si>
  <si>
    <t>Properties occupied by the company</t>
  </si>
  <si>
    <t>Properties held for the production of income</t>
  </si>
  <si>
    <t>Properties held for sale</t>
  </si>
  <si>
    <t>Real Estate Total</t>
  </si>
  <si>
    <t>AI9001</t>
  </si>
  <si>
    <t>AI9002</t>
  </si>
  <si>
    <t>AI9003</t>
  </si>
  <si>
    <t>BI9001</t>
  </si>
  <si>
    <t>ST04437</t>
  </si>
  <si>
    <t>ST04438</t>
  </si>
  <si>
    <t>ST04439</t>
  </si>
  <si>
    <t>ST04440</t>
  </si>
  <si>
    <t>ST04441</t>
  </si>
  <si>
    <t>ST04442</t>
  </si>
  <si>
    <t>ST04443</t>
  </si>
  <si>
    <t>ST04446</t>
  </si>
  <si>
    <t>ST04447</t>
  </si>
  <si>
    <t>ST04448</t>
  </si>
  <si>
    <t>ST04449</t>
  </si>
  <si>
    <t>ST04450</t>
  </si>
  <si>
    <t>ST04451</t>
  </si>
  <si>
    <t>ST04452</t>
  </si>
  <si>
    <t>HS03265</t>
  </si>
  <si>
    <t>HS03266</t>
  </si>
  <si>
    <t>HS03267</t>
  </si>
  <si>
    <t>HS03268</t>
  </si>
  <si>
    <t>HS03269</t>
  </si>
  <si>
    <t>HS03270</t>
  </si>
  <si>
    <t>HS03271</t>
  </si>
  <si>
    <t>HS03258</t>
  </si>
  <si>
    <t>HS03259</t>
  </si>
  <si>
    <t>HS03260</t>
  </si>
  <si>
    <t>HS03261</t>
  </si>
  <si>
    <t>HS03262</t>
  </si>
  <si>
    <t>HS03263</t>
  </si>
  <si>
    <t>HS03264</t>
  </si>
  <si>
    <t>Source: A.M. Best; Insurance AUM Analytics</t>
  </si>
  <si>
    <t xml:space="preserve">Investment Yield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</si>
</sst>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0" borderId="0"/>
  </cellStyleXfs>
  <cellXfs count="4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10" fontId="0" fillId="0" borderId="0" xfId="0" applyNumberFormat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0" fontId="9" fillId="0" borderId="0" xfId="0" applyFont="1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9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0" fillId="0" borderId="12" xfId="6" applyNumberFormat="1" applyFont="1" applyBorder="1"/>
    <xf numFmtId="169" fontId="0" fillId="0" borderId="6" xfId="4" applyNumberFormat="1" applyFon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16" xfId="4" applyNumberFormat="1" applyFont="1" applyBorder="1"/>
    <xf numFmtId="10" fontId="0" fillId="3" borderId="11" xfId="0" applyNumberFormat="1" applyFill="1" applyBorder="1"/>
    <xf numFmtId="0" fontId="9" fillId="3" borderId="10" xfId="0" applyFon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9" fillId="5" borderId="6" xfId="0" applyFont="1" applyFill="1" applyBorder="1"/>
    <xf numFmtId="0" fontId="9" fillId="3" borderId="6" xfId="0" applyFont="1" applyFill="1" applyBorder="1"/>
    <xf numFmtId="0" fontId="11" fillId="0" borderId="0" xfId="0" applyNumberFormat="1" applyFont="1" applyAlignment="1">
      <alignment horizontal="left"/>
    </xf>
    <xf numFmtId="10" fontId="9" fillId="5" borderId="9" xfId="0" applyNumberFormat="1" applyFont="1" applyFill="1" applyBorder="1"/>
    <xf numFmtId="0" fontId="9" fillId="5" borderId="0" xfId="0" applyFont="1" applyFill="1" applyBorder="1"/>
    <xf numFmtId="0" fontId="12" fillId="0" borderId="0" xfId="0" applyFont="1" applyAlignment="1">
      <alignment horizontal="left"/>
    </xf>
    <xf numFmtId="0" fontId="9" fillId="8" borderId="4" xfId="0" applyFont="1" applyFill="1" applyBorder="1" applyAlignment="1">
      <alignment horizontal="center"/>
    </xf>
    <xf numFmtId="10" fontId="9" fillId="8" borderId="15" xfId="0" applyNumberFormat="1" applyFont="1" applyFill="1" applyBorder="1"/>
    <xf numFmtId="49" fontId="0" fillId="0" borderId="0" xfId="0" applyNumberFormat="1"/>
    <xf numFmtId="10" fontId="0" fillId="3" borderId="6" xfId="0" applyNumberFormat="1" applyFill="1" applyBorder="1"/>
    <xf numFmtId="0" fontId="0" fillId="0" borderId="0" xfId="0" applyBorder="1"/>
    <xf numFmtId="0" fontId="0" fillId="0" borderId="0" xfId="0" applyFill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9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168" fontId="0" fillId="5" borderId="0" xfId="0" applyNumberFormat="1" applyFill="1" applyBorder="1"/>
    <xf numFmtId="10" fontId="10" fillId="5" borderId="0" xfId="6" applyNumberFormat="1" applyFont="1" applyFill="1" applyBorder="1"/>
    <xf numFmtId="10" fontId="0" fillId="7" borderId="9" xfId="0" applyNumberFormat="1" applyFont="1" applyFill="1" applyBorder="1"/>
    <xf numFmtId="167" fontId="9" fillId="5" borderId="6" xfId="6" applyNumberFormat="1" applyFont="1" applyFill="1" applyBorder="1"/>
    <xf numFmtId="169" fontId="0" fillId="0" borderId="16" xfId="0" applyNumberFormat="1" applyBorder="1"/>
    <xf numFmtId="0" fontId="0" fillId="0" borderId="0" xfId="0"/>
    <xf numFmtId="10" fontId="9" fillId="0" borderId="0" xfId="0" applyNumberFormat="1" applyFont="1"/>
    <xf numFmtId="0" fontId="8" fillId="9" borderId="1" xfId="0" applyFont="1" applyFill="1" applyBorder="1"/>
    <xf numFmtId="0" fontId="1" fillId="9" borderId="1" xfId="1" applyFont="1" applyFill="1" applyBorder="1" applyAlignment="1">
      <alignment vertical="center"/>
    </xf>
    <xf numFmtId="0" fontId="5" fillId="9" borderId="0" xfId="0" applyFont="1" applyFill="1"/>
    <xf numFmtId="49" fontId="5" fillId="3" borderId="1" xfId="0" applyNumberFormat="1" applyFont="1" applyFill="1" applyBorder="1" applyAlignment="1">
      <alignment vertical="center"/>
    </xf>
    <xf numFmtId="169" fontId="0" fillId="0" borderId="17" xfId="4" applyNumberFormat="1" applyFont="1" applyBorder="1"/>
    <xf numFmtId="169" fontId="0" fillId="0" borderId="19" xfId="4" applyNumberFormat="1" applyFont="1" applyBorder="1"/>
    <xf numFmtId="169" fontId="0" fillId="0" borderId="5" xfId="0" applyNumberFormat="1" applyBorder="1"/>
    <xf numFmtId="169" fontId="0" fillId="0" borderId="15" xfId="0" applyNumberFormat="1" applyBorder="1"/>
    <xf numFmtId="169" fontId="0" fillId="0" borderId="17" xfId="0" applyNumberFormat="1" applyBorder="1"/>
    <xf numFmtId="169" fontId="0" fillId="0" borderId="19" xfId="0" applyNumberFormat="1" applyBorder="1"/>
    <xf numFmtId="169" fontId="0" fillId="0" borderId="4" xfId="0" applyNumberFormat="1" applyBorder="1"/>
    <xf numFmtId="169" fontId="0" fillId="3" borderId="14" xfId="0" applyNumberFormat="1" applyFill="1" applyBorder="1"/>
    <xf numFmtId="169" fontId="0" fillId="0" borderId="6" xfId="0" applyNumberFormat="1" applyBorder="1"/>
    <xf numFmtId="169" fontId="0" fillId="0" borderId="10" xfId="5" applyNumberFormat="1" applyFont="1" applyBorder="1"/>
    <xf numFmtId="169" fontId="0" fillId="3" borderId="14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7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0" fontId="0" fillId="0" borderId="0" xfId="0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0" fontId="12" fillId="5" borderId="0" xfId="0" applyNumberFormat="1" applyFont="1" applyFill="1" applyBorder="1" applyAlignment="1">
      <alignment horizontal="left"/>
    </xf>
    <xf numFmtId="10" fontId="9" fillId="3" borderId="0" xfId="0" applyNumberFormat="1" applyFont="1" applyFill="1" applyBorder="1"/>
    <xf numFmtId="10" fontId="9" fillId="5" borderId="0" xfId="0" applyNumberFormat="1" applyFont="1" applyFill="1" applyBorder="1"/>
    <xf numFmtId="10" fontId="9" fillId="3" borderId="11" xfId="0" applyNumberFormat="1" applyFont="1" applyFill="1" applyBorder="1"/>
    <xf numFmtId="0" fontId="9" fillId="3" borderId="0" xfId="0" applyFont="1" applyFill="1" applyBorder="1"/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14" xfId="0" applyBorder="1"/>
    <xf numFmtId="0" fontId="0" fillId="0" borderId="7" xfId="0" applyBorder="1"/>
    <xf numFmtId="10" fontId="0" fillId="0" borderId="12" xfId="5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0" fontId="9" fillId="8" borderId="15" xfId="0" applyFont="1" applyFill="1" applyBorder="1"/>
    <xf numFmtId="0" fontId="9" fillId="8" borderId="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169" fontId="0" fillId="0" borderId="3" xfId="0" applyNumberFormat="1" applyFill="1" applyBorder="1"/>
    <xf numFmtId="169" fontId="0" fillId="0" borderId="4" xfId="0" applyNumberFormat="1" applyFill="1" applyBorder="1"/>
    <xf numFmtId="169" fontId="0" fillId="0" borderId="5" xfId="0" applyNumberFormat="1" applyFill="1" applyBorder="1"/>
    <xf numFmtId="10" fontId="9" fillId="6" borderId="5" xfId="0" applyNumberFormat="1" applyFont="1" applyFill="1" applyBorder="1" applyAlignment="1">
      <alignment horizontal="right"/>
    </xf>
    <xf numFmtId="0" fontId="9" fillId="6" borderId="3" xfId="0" applyFont="1" applyFill="1" applyBorder="1" applyAlignment="1">
      <alignment horizontal="right"/>
    </xf>
    <xf numFmtId="0" fontId="0" fillId="0" borderId="15" xfId="0" applyBorder="1"/>
    <xf numFmtId="169" fontId="0" fillId="3" borderId="6" xfId="4" applyNumberFormat="1" applyFont="1" applyFill="1" applyBorder="1"/>
    <xf numFmtId="10" fontId="0" fillId="3" borderId="6" xfId="6" applyNumberFormat="1" applyFont="1" applyFill="1" applyBorder="1"/>
    <xf numFmtId="10" fontId="0" fillId="0" borderId="6" xfId="0" applyNumberFormat="1" applyBorder="1"/>
    <xf numFmtId="10" fontId="0" fillId="3" borderId="6" xfId="0" applyNumberFormat="1" applyFont="1" applyFill="1" applyBorder="1"/>
    <xf numFmtId="0" fontId="0" fillId="0" borderId="0" xfId="0"/>
    <xf numFmtId="0" fontId="14" fillId="0" borderId="0" xfId="0" applyNumberFormat="1" applyFont="1" applyFill="1" applyBorder="1" applyAlignment="1">
      <alignment horizontal="left" vertical="top" wrapText="1"/>
    </xf>
    <xf numFmtId="168" fontId="13" fillId="0" borderId="0" xfId="0" applyNumberFormat="1" applyFont="1"/>
    <xf numFmtId="0" fontId="13" fillId="0" borderId="0" xfId="0" applyFont="1"/>
    <xf numFmtId="49" fontId="13" fillId="10" borderId="17" xfId="0" applyNumberFormat="1" applyFont="1" applyFill="1" applyBorder="1" applyAlignment="1">
      <alignment horizontal="left" vertical="top" wrapText="1"/>
    </xf>
    <xf numFmtId="49" fontId="0" fillId="10" borderId="19" xfId="0" applyNumberFormat="1" applyFill="1" applyBorder="1"/>
    <xf numFmtId="169" fontId="13" fillId="10" borderId="19" xfId="0" applyNumberFormat="1" applyFont="1" applyFill="1" applyBorder="1" applyAlignment="1">
      <alignment horizontal="left" vertical="top" wrapText="1"/>
    </xf>
    <xf numFmtId="169" fontId="9" fillId="10" borderId="19" xfId="0" applyNumberFormat="1" applyFont="1" applyFill="1" applyBorder="1"/>
    <xf numFmtId="169" fontId="15" fillId="0" borderId="0" xfId="0" applyNumberFormat="1" applyFont="1" applyFill="1" applyBorder="1" applyAlignment="1">
      <alignment horizontal="left" vertical="top" wrapText="1"/>
    </xf>
    <xf numFmtId="10" fontId="13" fillId="10" borderId="19" xfId="0" applyNumberFormat="1" applyFont="1" applyFill="1" applyBorder="1" applyAlignment="1">
      <alignment wrapText="1"/>
    </xf>
    <xf numFmtId="10" fontId="15" fillId="0" borderId="0" xfId="0" applyNumberFormat="1" applyFont="1" applyFill="1" applyBorder="1" applyAlignment="1">
      <alignment wrapText="1"/>
    </xf>
    <xf numFmtId="10" fontId="0" fillId="0" borderId="0" xfId="0" applyNumberFormat="1" applyAlignment="1"/>
    <xf numFmtId="10" fontId="13" fillId="10" borderId="17" xfId="0" applyNumberFormat="1" applyFont="1" applyFill="1" applyBorder="1" applyAlignment="1">
      <alignment horizontal="center" vertical="top" wrapText="1"/>
    </xf>
    <xf numFmtId="169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ont="1" applyFill="1" applyBorder="1"/>
    <xf numFmtId="169" fontId="0" fillId="0" borderId="0" xfId="0" applyNumberFormat="1" applyFont="1" applyBorder="1"/>
    <xf numFmtId="169" fontId="0" fillId="0" borderId="0" xfId="0" applyNumberFormat="1" applyFont="1"/>
    <xf numFmtId="10" fontId="0" fillId="10" borderId="19" xfId="0" applyNumberFormat="1" applyFill="1" applyBorder="1" applyAlignment="1"/>
    <xf numFmtId="169" fontId="0" fillId="10" borderId="19" xfId="0" applyNumberFormat="1" applyFill="1" applyBorder="1" applyAlignment="1"/>
    <xf numFmtId="169" fontId="0" fillId="0" borderId="0" xfId="0" applyNumberFormat="1" applyAlignment="1"/>
    <xf numFmtId="169" fontId="9" fillId="10" borderId="19" xfId="0" applyNumberFormat="1" applyFont="1" applyFill="1" applyBorder="1" applyAlignment="1"/>
    <xf numFmtId="169" fontId="9" fillId="0" borderId="0" xfId="0" applyNumberFormat="1" applyFont="1" applyAlignment="1"/>
    <xf numFmtId="169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ill="1" applyBorder="1"/>
    <xf numFmtId="10" fontId="0" fillId="0" borderId="0" xfId="0" applyNumberFormat="1" applyFill="1" applyBorder="1"/>
    <xf numFmtId="0" fontId="8" fillId="0" borderId="0" xfId="0" applyFont="1"/>
    <xf numFmtId="0" fontId="1" fillId="3" borderId="1" xfId="2" applyNumberFormat="1" applyFont="1" applyFill="1" applyBorder="1" applyAlignment="1">
      <alignment vertical="center"/>
    </xf>
    <xf numFmtId="0" fontId="5" fillId="9" borderId="1" xfId="0" applyFont="1" applyFill="1" applyBorder="1"/>
    <xf numFmtId="0" fontId="13" fillId="10" borderId="0" xfId="0" applyFont="1" applyFill="1" applyAlignment="1">
      <alignment horizontal="center" vertical="top" wrapText="1"/>
    </xf>
    <xf numFmtId="0" fontId="13" fillId="10" borderId="17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9" borderId="1" xfId="0" applyFont="1" applyFill="1" applyBorder="1" applyAlignment="1">
      <alignment vertical="center"/>
    </xf>
    <xf numFmtId="0" fontId="5" fillId="0" borderId="0" xfId="0" applyFont="1" applyFill="1"/>
    <xf numFmtId="0" fontId="0" fillId="0" borderId="0" xfId="0"/>
    <xf numFmtId="0" fontId="0" fillId="0" borderId="6" xfId="0" applyFill="1" applyBorder="1"/>
    <xf numFmtId="0" fontId="0" fillId="0" borderId="0" xfId="0" applyFill="1" applyBorder="1"/>
    <xf numFmtId="0" fontId="0" fillId="0" borderId="16" xfId="0" applyBorder="1"/>
    <xf numFmtId="0" fontId="0" fillId="0" borderId="16" xfId="0" applyBorder="1"/>
    <xf numFmtId="0" fontId="0" fillId="0" borderId="0" xfId="0"/>
    <xf numFmtId="0" fontId="9" fillId="10" borderId="19" xfId="0" applyFont="1" applyFill="1" applyBorder="1"/>
    <xf numFmtId="10" fontId="9" fillId="10" borderId="19" xfId="0" applyNumberFormat="1" applyFont="1" applyFill="1" applyBorder="1"/>
    <xf numFmtId="0" fontId="9" fillId="10" borderId="15" xfId="0" applyFont="1" applyFill="1" applyBorder="1"/>
    <xf numFmtId="10" fontId="9" fillId="10" borderId="15" xfId="0" applyNumberFormat="1" applyFont="1" applyFill="1" applyBorder="1"/>
    <xf numFmtId="0" fontId="0" fillId="10" borderId="16" xfId="0" applyFill="1" applyBorder="1"/>
    <xf numFmtId="169" fontId="0" fillId="10" borderId="16" xfId="0" applyNumberFormat="1" applyFill="1" applyBorder="1"/>
    <xf numFmtId="169" fontId="0" fillId="0" borderId="17" xfId="0" applyNumberFormat="1" applyFill="1" applyBorder="1"/>
    <xf numFmtId="10" fontId="0" fillId="0" borderId="17" xfId="0" applyNumberFormat="1" applyBorder="1"/>
    <xf numFmtId="10" fontId="0" fillId="0" borderId="16" xfId="0" applyNumberFormat="1" applyFill="1" applyBorder="1"/>
    <xf numFmtId="10" fontId="0" fillId="0" borderId="16" xfId="0" applyNumberFormat="1" applyBorder="1"/>
    <xf numFmtId="10" fontId="0" fillId="0" borderId="19" xfId="0" applyNumberFormat="1" applyFill="1" applyBorder="1"/>
    <xf numFmtId="10" fontId="0" fillId="0" borderId="19" xfId="0" applyNumberFormat="1" applyBorder="1"/>
    <xf numFmtId="0" fontId="0" fillId="0" borderId="19" xfId="0" applyBorder="1"/>
    <xf numFmtId="0" fontId="0" fillId="0" borderId="17" xfId="0" applyBorder="1"/>
    <xf numFmtId="169" fontId="0" fillId="10" borderId="17" xfId="0" applyNumberFormat="1" applyFill="1" applyBorder="1"/>
    <xf numFmtId="169" fontId="0" fillId="10" borderId="19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0" xfId="0"/>
    <xf numFmtId="0" fontId="0" fillId="0" borderId="16" xfId="0" applyBorder="1"/>
    <xf numFmtId="10" fontId="0" fillId="0" borderId="6" xfId="6" applyNumberFormat="1" applyFont="1" applyFill="1" applyBorder="1"/>
    <xf numFmtId="10" fontId="0" fillId="0" borderId="10" xfId="6" applyNumberFormat="1" applyFont="1" applyFill="1" applyBorder="1"/>
    <xf numFmtId="10" fontId="0" fillId="0" borderId="12" xfId="0" applyNumberFormat="1" applyFill="1" applyBorder="1"/>
    <xf numFmtId="169" fontId="0" fillId="0" borderId="0" xfId="6" applyNumberFormat="1" applyFont="1" applyFill="1"/>
    <xf numFmtId="169" fontId="0" fillId="0" borderId="0" xfId="0" applyNumberFormat="1" applyFill="1"/>
    <xf numFmtId="0" fontId="5" fillId="2" borderId="1" xfId="0" applyNumberFormat="1" applyFont="1" applyFill="1" applyBorder="1" applyAlignment="1"/>
    <xf numFmtId="0" fontId="1" fillId="0" borderId="1" xfId="1" applyFont="1" applyFill="1" applyBorder="1" applyAlignment="1">
      <alignment vertical="center"/>
    </xf>
    <xf numFmtId="0" fontId="0" fillId="0" borderId="6" xfId="0" applyFill="1" applyBorder="1"/>
    <xf numFmtId="0" fontId="0" fillId="0" borderId="0" xfId="0" applyFill="1" applyBorder="1"/>
    <xf numFmtId="0" fontId="0" fillId="0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0" xfId="0"/>
    <xf numFmtId="0" fontId="0" fillId="0" borderId="16" xfId="0" applyBorder="1"/>
    <xf numFmtId="10" fontId="0" fillId="0" borderId="8" xfId="0" applyNumberFormat="1" applyFill="1" applyBorder="1"/>
    <xf numFmtId="169" fontId="0" fillId="0" borderId="14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0" xfId="0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0" xfId="0" applyFill="1"/>
    <xf numFmtId="0" fontId="0" fillId="0" borderId="0" xfId="0"/>
    <xf numFmtId="0" fontId="9" fillId="8" borderId="15" xfId="0" applyFont="1" applyFill="1" applyBorder="1"/>
    <xf numFmtId="168" fontId="0" fillId="0" borderId="10" xfId="0" applyNumberFormat="1" applyBorder="1"/>
    <xf numFmtId="0" fontId="9" fillId="6" borderId="14" xfId="0" applyFont="1" applyFill="1" applyBorder="1" applyAlignment="1">
      <alignment horizontal="right"/>
    </xf>
    <xf numFmtId="10" fontId="9" fillId="6" borderId="8" xfId="0" applyNumberFormat="1" applyFont="1" applyFill="1" applyBorder="1" applyAlignment="1">
      <alignment horizontal="right"/>
    </xf>
    <xf numFmtId="10" fontId="0" fillId="0" borderId="5" xfId="0" applyNumberFormat="1" applyFill="1" applyBorder="1"/>
    <xf numFmtId="0" fontId="0" fillId="10" borderId="17" xfId="0" applyFill="1" applyBorder="1"/>
    <xf numFmtId="3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3" borderId="22" xfId="0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0" fontId="8" fillId="0" borderId="26" xfId="0" applyFont="1" applyBorder="1"/>
    <xf numFmtId="0" fontId="1" fillId="0" borderId="26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5" fillId="3" borderId="1" xfId="0" applyFont="1" applyFill="1" applyBorder="1" applyAlignment="1"/>
    <xf numFmtId="0" fontId="8" fillId="3" borderId="1" xfId="0" applyFont="1" applyFill="1" applyBorder="1" applyAlignment="1"/>
    <xf numFmtId="0" fontId="5" fillId="4" borderId="1" xfId="0" applyFont="1" applyFill="1" applyBorder="1" applyAlignment="1"/>
    <xf numFmtId="0" fontId="8" fillId="4" borderId="1" xfId="0" applyFont="1" applyFill="1" applyBorder="1" applyAlignment="1"/>
    <xf numFmtId="0" fontId="8" fillId="0" borderId="1" xfId="0" applyFont="1" applyBorder="1" applyAlignment="1"/>
    <xf numFmtId="0" fontId="8" fillId="9" borderId="1" xfId="0" applyFont="1" applyFill="1" applyBorder="1" applyAlignment="1"/>
    <xf numFmtId="0" fontId="5" fillId="0" borderId="1" xfId="0" applyFont="1" applyBorder="1" applyAlignment="1"/>
    <xf numFmtId="0" fontId="5" fillId="9" borderId="1" xfId="0" applyFont="1" applyFill="1" applyBorder="1" applyAlignment="1"/>
    <xf numFmtId="10" fontId="5" fillId="0" borderId="1" xfId="0" applyNumberFormat="1" applyFont="1" applyBorder="1" applyAlignment="1"/>
    <xf numFmtId="169" fontId="5" fillId="0" borderId="1" xfId="0" applyNumberFormat="1" applyFont="1" applyBorder="1" applyAlignment="1"/>
    <xf numFmtId="0" fontId="0" fillId="0" borderId="1" xfId="0" applyBorder="1" applyAlignment="1"/>
    <xf numFmtId="0" fontId="5" fillId="4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169" fontId="5" fillId="2" borderId="1" xfId="0" applyNumberFormat="1" applyFont="1" applyFill="1" applyBorder="1" applyAlignment="1">
      <alignment horizontal="right"/>
    </xf>
    <xf numFmtId="169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left"/>
    </xf>
    <xf numFmtId="0" fontId="5" fillId="11" borderId="1" xfId="0" applyFont="1" applyFill="1" applyBorder="1"/>
    <xf numFmtId="49" fontId="1" fillId="2" borderId="1" xfId="0" applyNumberFormat="1" applyFont="1" applyFill="1" applyBorder="1"/>
    <xf numFmtId="49" fontId="8" fillId="2" borderId="1" xfId="0" applyNumberFormat="1" applyFont="1" applyFill="1" applyBorder="1" applyAlignment="1"/>
    <xf numFmtId="49" fontId="5" fillId="2" borderId="1" xfId="0" applyNumberFormat="1" applyFont="1" applyFill="1" applyBorder="1" applyAlignment="1"/>
    <xf numFmtId="169" fontId="5" fillId="3" borderId="1" xfId="0" applyNumberFormat="1" applyFont="1" applyFill="1" applyBorder="1" applyAlignment="1"/>
    <xf numFmtId="0" fontId="9" fillId="6" borderId="5" xfId="0" applyFont="1" applyFill="1" applyBorder="1"/>
    <xf numFmtId="169" fontId="0" fillId="0" borderId="14" xfId="0" applyNumberFormat="1" applyBorder="1"/>
    <xf numFmtId="10" fontId="0" fillId="0" borderId="8" xfId="0" applyNumberFormat="1" applyBorder="1"/>
    <xf numFmtId="169" fontId="0" fillId="0" borderId="27" xfId="4" applyNumberFormat="1" applyFont="1" applyBorder="1"/>
    <xf numFmtId="10" fontId="0" fillId="0" borderId="28" xfId="0" applyNumberFormat="1" applyBorder="1"/>
    <xf numFmtId="169" fontId="0" fillId="0" borderId="23" xfId="4" applyNumberFormat="1" applyFont="1" applyBorder="1"/>
    <xf numFmtId="10" fontId="0" fillId="0" borderId="25" xfId="0" applyNumberFormat="1" applyBorder="1"/>
    <xf numFmtId="10" fontId="0" fillId="0" borderId="5" xfId="0" applyNumberFormat="1" applyBorder="1"/>
    <xf numFmtId="169" fontId="0" fillId="0" borderId="6" xfId="5" applyNumberFormat="1" applyFont="1" applyBorder="1"/>
    <xf numFmtId="10" fontId="0" fillId="0" borderId="9" xfId="5" applyNumberFormat="1" applyFont="1" applyBorder="1"/>
    <xf numFmtId="169" fontId="0" fillId="0" borderId="3" xfId="5" applyNumberFormat="1" applyFont="1" applyBorder="1"/>
    <xf numFmtId="10" fontId="0" fillId="0" borderId="5" xfId="5" applyNumberFormat="1" applyFont="1" applyBorder="1"/>
    <xf numFmtId="169" fontId="0" fillId="0" borderId="14" xfId="5" applyNumberFormat="1" applyFont="1" applyBorder="1"/>
    <xf numFmtId="10" fontId="0" fillId="0" borderId="8" xfId="5" applyNumberFormat="1" applyFont="1" applyBorder="1"/>
    <xf numFmtId="169" fontId="0" fillId="0" borderId="27" xfId="0" applyNumberFormat="1" applyBorder="1"/>
    <xf numFmtId="169" fontId="0" fillId="0" borderId="23" xfId="0" applyNumberFormat="1" applyBorder="1"/>
    <xf numFmtId="169" fontId="0" fillId="0" borderId="3" xfId="4" applyNumberFormat="1" applyFont="1" applyBorder="1"/>
    <xf numFmtId="169" fontId="0" fillId="0" borderId="29" xfId="4" applyNumberFormat="1" applyFont="1" applyBorder="1"/>
    <xf numFmtId="10" fontId="0" fillId="0" borderId="31" xfId="0" applyNumberFormat="1" applyBorder="1"/>
    <xf numFmtId="169" fontId="0" fillId="0" borderId="29" xfId="0" applyNumberFormat="1" applyBorder="1"/>
    <xf numFmtId="169" fontId="0" fillId="0" borderId="6" xfId="6" applyNumberFormat="1" applyFont="1" applyBorder="1"/>
    <xf numFmtId="0" fontId="17" fillId="0" borderId="17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49" fontId="17" fillId="0" borderId="16" xfId="0" applyNumberFormat="1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169" fontId="0" fillId="0" borderId="16" xfId="0" applyNumberFormat="1" applyFill="1" applyBorder="1"/>
    <xf numFmtId="169" fontId="0" fillId="3" borderId="3" xfId="0" applyNumberFormat="1" applyFill="1" applyBorder="1"/>
    <xf numFmtId="10" fontId="0" fillId="3" borderId="5" xfId="0" applyNumberForma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9" fontId="13" fillId="10" borderId="17" xfId="0" applyNumberFormat="1" applyFont="1" applyFill="1" applyBorder="1" applyAlignment="1">
      <alignment horizontal="left" vertical="top" wrapText="1"/>
    </xf>
    <xf numFmtId="10" fontId="0" fillId="0" borderId="6" xfId="0" applyNumberFormat="1" applyFill="1" applyBorder="1"/>
    <xf numFmtId="10" fontId="0" fillId="0" borderId="10" xfId="0" applyNumberFormat="1" applyFill="1" applyBorder="1"/>
    <xf numFmtId="10" fontId="0" fillId="0" borderId="10" xfId="0" applyNumberFormat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/>
    <xf numFmtId="10" fontId="0" fillId="0" borderId="0" xfId="0" applyNumberFormat="1" applyAlignment="1">
      <alignment horizontal="center"/>
    </xf>
    <xf numFmtId="0" fontId="9" fillId="8" borderId="3" xfId="0" applyFont="1" applyFill="1" applyBorder="1"/>
    <xf numFmtId="0" fontId="9" fillId="8" borderId="4" xfId="0" applyFont="1" applyFill="1" applyBorder="1"/>
    <xf numFmtId="0" fontId="9" fillId="8" borderId="5" xfId="0" applyFont="1" applyFill="1" applyBorder="1"/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0" fillId="0" borderId="0" xfId="0" applyFill="1"/>
    <xf numFmtId="0" fontId="9" fillId="6" borderId="3" xfId="0" applyFont="1" applyFill="1" applyBorder="1"/>
    <xf numFmtId="0" fontId="9" fillId="6" borderId="4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3" xfId="0" applyBorder="1"/>
    <xf numFmtId="0" fontId="0" fillId="0" borderId="4" xfId="0" applyBorder="1"/>
    <xf numFmtId="0" fontId="0" fillId="0" borderId="14" xfId="0" applyFill="1" applyBorder="1"/>
    <xf numFmtId="0" fontId="0" fillId="0" borderId="7" xfId="0" applyFill="1" applyBorder="1"/>
    <xf numFmtId="0" fontId="0" fillId="0" borderId="8" xfId="0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14" xfId="0" applyBorder="1"/>
    <xf numFmtId="0" fontId="11" fillId="5" borderId="0" xfId="0" applyNumberFormat="1" applyFont="1" applyFill="1" applyBorder="1" applyAlignment="1">
      <alignment horizontal="left"/>
    </xf>
    <xf numFmtId="10" fontId="0" fillId="5" borderId="0" xfId="0" applyNumberFormat="1" applyFont="1" applyFill="1" applyBorder="1"/>
    <xf numFmtId="0" fontId="0" fillId="5" borderId="0" xfId="0" applyFont="1" applyFill="1" applyBorder="1"/>
    <xf numFmtId="0" fontId="0" fillId="5" borderId="9" xfId="0" applyFont="1" applyFill="1" applyBorder="1"/>
    <xf numFmtId="0" fontId="11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5" borderId="7" xfId="0" applyFill="1" applyBorder="1" applyAlignment="1">
      <alignment horizontal="left"/>
    </xf>
    <xf numFmtId="0" fontId="11" fillId="5" borderId="7" xfId="0" applyNumberFormat="1" applyFont="1" applyFill="1" applyBorder="1" applyAlignment="1">
      <alignment horizontal="left"/>
    </xf>
    <xf numFmtId="0" fontId="0" fillId="5" borderId="7" xfId="0" applyFont="1" applyFill="1" applyBorder="1"/>
    <xf numFmtId="0" fontId="0" fillId="5" borderId="8" xfId="0" applyFont="1" applyFill="1" applyBorder="1"/>
    <xf numFmtId="0" fontId="11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10" fontId="9" fillId="10" borderId="16" xfId="0" applyNumberFormat="1" applyFont="1" applyFill="1" applyBorder="1" applyAlignment="1">
      <alignment horizontal="center"/>
    </xf>
    <xf numFmtId="10" fontId="9" fillId="10" borderId="17" xfId="0" applyNumberFormat="1" applyFont="1" applyFill="1" applyBorder="1" applyAlignment="1">
      <alignment horizontal="center"/>
    </xf>
    <xf numFmtId="169" fontId="13" fillId="10" borderId="14" xfId="0" applyNumberFormat="1" applyFont="1" applyFill="1" applyBorder="1" applyAlignment="1">
      <alignment horizontal="center" vertical="top" wrapText="1"/>
    </xf>
    <xf numFmtId="169" fontId="13" fillId="10" borderId="8" xfId="0" applyNumberFormat="1" applyFont="1" applyFill="1" applyBorder="1" applyAlignment="1">
      <alignment horizontal="center" vertical="top" wrapText="1"/>
    </xf>
    <xf numFmtId="169" fontId="13" fillId="10" borderId="17" xfId="0" applyNumberFormat="1" applyFont="1" applyFill="1" applyBorder="1" applyAlignment="1">
      <alignment horizontal="center" vertical="top" wrapText="1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6" xfId="0" applyFill="1" applyBorder="1"/>
    <xf numFmtId="0" fontId="0" fillId="0" borderId="16" xfId="0" applyBorder="1"/>
    <xf numFmtId="0" fontId="0" fillId="3" borderId="17" xfId="0" applyFill="1" applyBorder="1"/>
    <xf numFmtId="0" fontId="9" fillId="6" borderId="5" xfId="0" applyFont="1" applyFill="1" applyBorder="1"/>
    <xf numFmtId="0" fontId="0" fillId="0" borderId="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8" xfId="0" applyBorder="1"/>
    <xf numFmtId="0" fontId="9" fillId="8" borderId="15" xfId="0" applyFont="1" applyFill="1" applyBorder="1"/>
    <xf numFmtId="168" fontId="0" fillId="0" borderId="12" xfId="0" applyNumberFormat="1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9" fillId="6" borderId="14" xfId="0" applyFont="1" applyFill="1" applyBorder="1"/>
    <xf numFmtId="0" fontId="9" fillId="6" borderId="7" xfId="0" applyFont="1" applyFill="1" applyBorder="1"/>
    <xf numFmtId="0" fontId="0" fillId="0" borderId="17" xfId="0" applyBorder="1"/>
    <xf numFmtId="0" fontId="0" fillId="0" borderId="18" xfId="0" applyBorder="1"/>
    <xf numFmtId="0" fontId="0" fillId="0" borderId="3" xfId="0" applyFill="1" applyBorder="1"/>
    <xf numFmtId="0" fontId="0" fillId="0" borderId="4" xfId="0" applyFill="1" applyBorder="1"/>
    <xf numFmtId="0" fontId="0" fillId="0" borderId="13" xfId="0" applyBorder="1"/>
    <xf numFmtId="0" fontId="0" fillId="3" borderId="13" xfId="0" applyFill="1" applyBorder="1"/>
  </cellXfs>
  <cellStyles count="8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Normal 5" xfId="7"/>
    <cellStyle name="Percent" xfId="6" builtinId="5"/>
  </cellStyles>
  <dxfs count="120"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E-4BD4-8D36-E12BE1D63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E-4BD4-8D36-E12BE1D632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E-4BD4-8D36-E12BE1D63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FE-4BD4-8D36-E12BE1D63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FE-4BD4-8D36-E12BE1D632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FE-4BD4-8D36-E12BE1D632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FE-4BD4-8D36-E12BE1D632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FE-4BD4-8D36-E12BE1D632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FE-4BD4-8D36-E12BE1D632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FE-4BD4-8D36-E12BE1D632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FE-4BD4-8D36-E12BE1D632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FE-4BD4-8D36-E12BE1D632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FE-4BD4-8D36-E12BE1D6326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FE-4BD4-8D36-E12BE1D6326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FE-4BD4-8D36-E12BE1D6326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BFE-4BD4-8D36-E12BE1D6326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BFE-4BD4-8D36-E12BE1D63262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FE-4BD4-8D36-E12BE1D63262}"/>
                </c:ext>
              </c:extLst>
            </c:dLbl>
            <c:dLbl>
              <c:idx val="14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BFE-4BD4-8D36-E12BE1D63262}"/>
                </c:ext>
              </c:extLst>
            </c:dLbl>
            <c:dLbl>
              <c:idx val="15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BFE-4BD4-8D36-E12BE1D6326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backup!$B$39:$B$55</c:f>
              <c:numCache>
                <c:formatCode>General</c:formatCode>
                <c:ptCount val="17"/>
              </c:numCache>
            </c:numRef>
          </c:cat>
          <c:val>
            <c:numRef>
              <c:f>backup!$E$39:$E$55</c:f>
              <c:numCache>
                <c:formatCode>_(* #,##0_);_(* \(#,##0\);_(* "-"??_);_(@_)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22-1BFE-4BD4-8D36-E12BE1D6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(HEALTH_template!$D$231,HEALTH_template!$F$231,HEALTH_template!$H$231,HEALTH_template!$J$231)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(HEALTH_template!$D$232,HEALTH_template!$F$232,HEALTH_template!$H$232,HEALTH_template!$J$232)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HEALTH_template!$A$114:$C$114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(HEALTH_template!$D$230,HEALTH_template!$F$230,HEALTH_template!$H$230,HEALTH_template!$J$230)</c:f>
              <c:numCache>
                <c:formatCode>General</c:formatCode>
                <c:ptCount val="4"/>
              </c:numCache>
            </c:numRef>
          </c:cat>
          <c:val>
            <c:numRef>
              <c:f>(HEALTH_template!$D$114,HEALTH_template!$F$114,HEALTH_template!$H$114,HEALTH_template!$J$114)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(HEALTH_template!$D$118,HEALTH_template!$F$118,HEALTH_template!$H$118)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</c:numCache>
            </c:numRef>
          </c:cat>
          <c:val>
            <c:numRef>
              <c:f>(HEALTH_template!$D$111,HEALTH_template!$F$111,HEALTH_template!$H$111,HEALTH_template!$J$111)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</c:numCache>
            </c:numRef>
          </c:cat>
          <c:val>
            <c:numRef>
              <c:f>(HEALTH_template!$D$115,HEALTH_template!$F$115,HEALTH_template!$H$115)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HEALTH_template!$D$158:$D$179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HEALTH_template!$A$158:$A$179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(HEALTH_template!$C$158:$C$179,HEALTH_template!$C$181)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LIFE_template!$B$39:$B$54</c:f>
              <c:numCache>
                <c:formatCode>General</c:formatCode>
                <c:ptCount val="16"/>
              </c:numCache>
            </c:num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(LIFE_template!$D$231,LIFE_template!$F$231,LIFE_template!$H$231,LIFE_template!$J$231)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(LIFE_template!$D$232,LIFE_template!$F$232,LIFE_template!$H$232,LIFE_template!$J$232)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backup!$A$216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(backup!$D$215,backup!$F$215,backup!$H$215,backup!$J$215)</c:f>
              <c:numCache>
                <c:formatCode>General</c:formatCode>
                <c:ptCount val="4"/>
              </c:numCache>
            </c:numRef>
          </c:cat>
          <c:val>
            <c:numRef>
              <c:f>(backup!$D$216,backup!$F$216,backup!$H$216,backup!$J$216)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694-42E6-A339-87B0B4E9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(LIFE_template!$D$230,LIFE_template!$F$230,LIFE_template!$H$230,LIFE_template!$J$230)</c:f>
              <c:numCache>
                <c:formatCode>General</c:formatCode>
                <c:ptCount val="4"/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(LIFE_template!$D$118,LIFE_template!$F$118,LIFE_template!$H$118)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>
                  <a:alpha val="97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(LIFE_template!$D$111,LIFE_template!$F$111,LIFE_template!$H$111,LIFE_template!$J$111)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</c:numCache>
            </c:numRef>
          </c:cat>
          <c:val>
            <c:numRef>
              <c:f>(LIFE_template!$D$115,LIFE_template!$F$115,LIFE_template!$H$115)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LIFE_template!$D$158:$D$179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(LIFE_template!$C$158:$C$179,LIFE_template!$C$181)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PC_template!$B$39:$B$54</c:f>
              <c:numCache>
                <c:formatCode>General</c:formatCode>
                <c:ptCount val="16"/>
              </c:numCache>
            </c:num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(PC_template!$D$231,PC_template!$F$231,PC_template!$H$231,PC_template!$J$231)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PC_template!$A$232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(PC_template!$D$232,PC_template!$F$232,PC_template!$H$232,PC_template!$J$232)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PC_template!$A$246:$C$246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(PC_template!$D$230,PC_template!$F$230,PC_template!$H$230,PC_template!$J$230)</c:f>
              <c:numCache>
                <c:formatCode>General</c:formatCode>
                <c:ptCount val="4"/>
              </c:numCache>
            </c:numRef>
          </c:cat>
          <c:val>
            <c:numRef>
              <c:f>(PC_template!$D$246,PC_template!$F$246,PC_template!$H$246,PC_template!$J$246)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PC_template!$A$118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(PC_template!$D$118,PC_template!$F$118,PC_template!$H$118)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backup!$A$217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(backup!$D$215,backup!$F$215,backup!$H$215,backup!$J$215)</c:f>
              <c:numCache>
                <c:formatCode>General</c:formatCode>
                <c:ptCount val="4"/>
              </c:numCache>
            </c:numRef>
          </c:cat>
          <c:val>
            <c:numRef>
              <c:f>(backup!$D$217,backup!$F$217,backup!$H$217,backup!$J$217)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732-4F30-BE1D-A6FF52A1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PC_template!$A$111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(PC_template!$D$100,PC_template!$F$100,PC_template!$H$100,PC_template!$J$100)</c:f>
              <c:numCache>
                <c:formatCode>General</c:formatCode>
                <c:ptCount val="4"/>
              </c:numCache>
            </c:numRef>
          </c:cat>
          <c:val>
            <c:numRef>
              <c:f>(PC_template!$D$111,PC_template!$F$111,PC_template!$H$111,PC_template!$J$111)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PC_template!$A$115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(PC_template!$D$100,PC_template!$F$100,PC_template!$H$100)</c:f>
              <c:numCache>
                <c:formatCode>General</c:formatCode>
                <c:ptCount val="3"/>
              </c:numCache>
            </c:numRef>
          </c:cat>
          <c:val>
            <c:numRef>
              <c:f>(PC_template!$D$115,PC_template!$F$115,PC_template!$H$115)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PC_template!$D$158:$D$179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PC_template!$A$158:$A$179</c:f>
              <c:numCache>
                <c:formatCode>General</c:formatCode>
                <c:ptCount val="22"/>
              </c:numCache>
            </c:numRef>
          </c:cat>
          <c:val>
            <c:numRef>
              <c:f>(PC_template!$C$158:$C$179,PC_template!$C$181)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backup!$A$108:$C$108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(backup!$D$215,backup!$F$215,backup!$H$215,backup!$J$215)</c:f>
              <c:numCache>
                <c:formatCode>General</c:formatCode>
                <c:ptCount val="4"/>
              </c:numCache>
            </c:numRef>
          </c:cat>
          <c:val>
            <c:numRef>
              <c:f>(backup!$D$108,backup!$F$108,backup!$H$108,backup!$J$108)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96C-4B14-995D-EA8C1F5A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backup!$A$113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(backup!$D$101,backup!$F$101,backup!$H$101)</c:f>
              <c:numCache>
                <c:formatCode>General</c:formatCode>
                <c:ptCount val="3"/>
              </c:numCache>
            </c:numRef>
          </c:cat>
          <c:val>
            <c:numRef>
              <c:f>(backup!$D$113,backup!$F$113,backup!$H$113)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995-453E-AE62-707171B5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backup!$A$106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(backup!$D$106,backup!$F$106,backup!$H$106,backup!$J$106)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AFE-455E-9023-4FD06682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backup!$A$110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(backup!$D$101,backup!$F$101,backup!$H$101)</c:f>
              <c:numCache>
                <c:formatCode>General</c:formatCode>
                <c:ptCount val="3"/>
              </c:numCache>
            </c:numRef>
          </c:cat>
          <c:val>
            <c:numRef>
              <c:f>(backup!$D$110,backup!$F$110,backup!$H$110)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94F-4504-8A8B-440D3991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backup!$A$149:$A$170</c:f>
              <c:numCache>
                <c:formatCode>General</c:formatCode>
                <c:ptCount val="22"/>
              </c:numCache>
            </c:numRef>
          </c:cat>
          <c:val>
            <c:numRef>
              <c:f>backup!$D$149:$D$170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C4D4-43D4-B3D0-CD758CF03E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backup!$A$149:$A$170</c:f>
              <c:numCache>
                <c:formatCode>General</c:formatCode>
                <c:ptCount val="22"/>
              </c:numCache>
            </c:numRef>
          </c:cat>
          <c:val>
            <c:numRef>
              <c:f>(backup!$C$149:$C$170,backup!$C$172)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C4D4-43D4-B3D0-CD758CF0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HEALTH_template!$B$39:$B$54</c:f>
              <c:numCache>
                <c:formatCode>General</c:formatCode>
                <c:ptCount val="16"/>
              </c:numCache>
            </c:num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jpe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38B7723E-A727-49A7-8413-5192F490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10C6D-723E-40FB-9190-B1F6F7658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199</xdr:row>
      <xdr:rowOff>27517</xdr:rowOff>
    </xdr:from>
    <xdr:to>
      <xdr:col>2</xdr:col>
      <xdr:colOff>2406789</xdr:colOff>
      <xdr:row>212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89D67-FCE7-4423-93BD-D8F0B7A1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199</xdr:row>
      <xdr:rowOff>27517</xdr:rowOff>
    </xdr:from>
    <xdr:to>
      <xdr:col>6</xdr:col>
      <xdr:colOff>590337</xdr:colOff>
      <xdr:row>212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C8C293-8040-4E18-9147-6B9DA0DBB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199</xdr:row>
      <xdr:rowOff>27517</xdr:rowOff>
    </xdr:from>
    <xdr:to>
      <xdr:col>11</xdr:col>
      <xdr:colOff>1551</xdr:colOff>
      <xdr:row>212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9DF45-062C-4119-98FC-CA4C8E20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83</xdr:row>
      <xdr:rowOff>17638</xdr:rowOff>
    </xdr:from>
    <xdr:to>
      <xdr:col>6</xdr:col>
      <xdr:colOff>598803</xdr:colOff>
      <xdr:row>96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B7E50-2755-4161-B7C5-6283C547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83</xdr:row>
      <xdr:rowOff>17638</xdr:rowOff>
    </xdr:from>
    <xdr:to>
      <xdr:col>2</xdr:col>
      <xdr:colOff>2425840</xdr:colOff>
      <xdr:row>96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2CEE48-8F19-465E-BD67-B8AE650A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83</xdr:row>
      <xdr:rowOff>17638</xdr:rowOff>
    </xdr:from>
    <xdr:to>
      <xdr:col>10</xdr:col>
      <xdr:colOff>909599</xdr:colOff>
      <xdr:row>96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A978CA-2E95-44F8-A409-9C1D6A57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09D2C1-43D7-4C0E-87AA-793E6FEE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16933</xdr:rowOff>
    </xdr:from>
    <xdr:to>
      <xdr:col>2</xdr:col>
      <xdr:colOff>2406789</xdr:colOff>
      <xdr:row>227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16933</xdr:rowOff>
    </xdr:from>
    <xdr:to>
      <xdr:col>6</xdr:col>
      <xdr:colOff>590337</xdr:colOff>
      <xdr:row>227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214</xdr:row>
      <xdr:rowOff>16933</xdr:rowOff>
    </xdr:from>
    <xdr:to>
      <xdr:col>11</xdr:col>
      <xdr:colOff>1552</xdr:colOff>
      <xdr:row>227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214</xdr:row>
      <xdr:rowOff>27517</xdr:rowOff>
    </xdr:from>
    <xdr:to>
      <xdr:col>2</xdr:col>
      <xdr:colOff>2406789</xdr:colOff>
      <xdr:row>227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214</xdr:row>
      <xdr:rowOff>27517</xdr:rowOff>
    </xdr:from>
    <xdr:to>
      <xdr:col>6</xdr:col>
      <xdr:colOff>590337</xdr:colOff>
      <xdr:row>227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214</xdr:row>
      <xdr:rowOff>27517</xdr:rowOff>
    </xdr:from>
    <xdr:to>
      <xdr:col>11</xdr:col>
      <xdr:colOff>1551</xdr:colOff>
      <xdr:row>227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732949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214</xdr:row>
      <xdr:rowOff>7849</xdr:rowOff>
    </xdr:from>
    <xdr:to>
      <xdr:col>2</xdr:col>
      <xdr:colOff>2423637</xdr:colOff>
      <xdr:row>227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214</xdr:row>
      <xdr:rowOff>7849</xdr:rowOff>
    </xdr:from>
    <xdr:to>
      <xdr:col>6</xdr:col>
      <xdr:colOff>607185</xdr:colOff>
      <xdr:row>227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214</xdr:row>
      <xdr:rowOff>7849</xdr:rowOff>
    </xdr:from>
    <xdr:to>
      <xdr:col>11</xdr:col>
      <xdr:colOff>5170</xdr:colOff>
      <xdr:row>227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290513</xdr:colOff>
      <xdr:row>8</xdr:row>
      <xdr:rowOff>190499</xdr:rowOff>
    </xdr:from>
    <xdr:to>
      <xdr:col>11</xdr:col>
      <xdr:colOff>1906</xdr:colOff>
      <xdr:row>34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9"/>
  <sheetViews>
    <sheetView topLeftCell="A192" zoomScale="80" zoomScaleNormal="80" zoomScalePageLayoutView="90" workbookViewId="0">
      <selection activeCell="H229" sqref="H229:K229"/>
    </sheetView>
  </sheetViews>
  <sheetFormatPr defaultColWidth="8.85546875" defaultRowHeight="15" x14ac:dyDescent="0.25"/>
  <cols>
    <col min="1" max="2" width="10.7109375" style="313" customWidth="1"/>
    <col min="3" max="3" width="45.7109375" style="313" customWidth="1"/>
    <col min="4" max="4" width="13.7109375" style="313" customWidth="1"/>
    <col min="5" max="5" width="13.7109375" style="114" customWidth="1"/>
    <col min="6" max="6" width="13.7109375" style="313" customWidth="1"/>
    <col min="7" max="7" width="13.7109375" style="114" customWidth="1"/>
    <col min="8" max="8" width="13.7109375" style="313" customWidth="1"/>
    <col min="9" max="9" width="13.7109375" style="114" customWidth="1"/>
    <col min="10" max="10" width="13.7109375" style="313" customWidth="1"/>
    <col min="11" max="11" width="13.7109375" style="114" customWidth="1"/>
    <col min="12" max="16" width="10.7109375" style="313" customWidth="1"/>
    <col min="17" max="16384" width="8.85546875" style="313"/>
  </cols>
  <sheetData>
    <row r="1" spans="1:16" x14ac:dyDescent="0.25">
      <c r="A1" s="143"/>
      <c r="B1" s="143"/>
      <c r="C1" s="143"/>
    </row>
    <row r="3" spans="1:16" x14ac:dyDescent="0.25">
      <c r="A3" s="399" t="s">
        <v>1861</v>
      </c>
      <c r="B3" s="400"/>
      <c r="C3" s="400"/>
      <c r="D3" s="400"/>
      <c r="E3" s="400"/>
      <c r="F3" s="400"/>
      <c r="G3" s="400"/>
      <c r="H3" s="400"/>
      <c r="I3" s="400"/>
      <c r="J3" s="400"/>
      <c r="K3" s="401"/>
      <c r="L3" s="309"/>
      <c r="M3" s="309"/>
      <c r="N3" s="309"/>
      <c r="O3" s="309"/>
      <c r="P3" s="309"/>
    </row>
    <row r="4" spans="1:16" x14ac:dyDescent="0.25">
      <c r="A4" s="138" t="s">
        <v>1862</v>
      </c>
      <c r="B4" s="432"/>
      <c r="C4" s="432"/>
      <c r="D4" s="432"/>
      <c r="E4" s="202" t="s">
        <v>2416</v>
      </c>
      <c r="F4" s="433"/>
      <c r="G4" s="433"/>
      <c r="H4" s="433"/>
      <c r="I4" s="142" t="s">
        <v>1883</v>
      </c>
      <c r="J4" s="434"/>
      <c r="K4" s="435"/>
      <c r="L4" s="140"/>
      <c r="P4" s="140"/>
    </row>
    <row r="5" spans="1:16" s="312" customFormat="1" x14ac:dyDescent="0.25">
      <c r="A5" s="139" t="s">
        <v>1863</v>
      </c>
      <c r="B5" s="436"/>
      <c r="C5" s="436"/>
      <c r="D5" s="436"/>
      <c r="E5" s="203" t="s">
        <v>2417</v>
      </c>
      <c r="F5" s="437"/>
      <c r="G5" s="437"/>
      <c r="H5" s="437"/>
      <c r="I5" s="206" t="s">
        <v>1883</v>
      </c>
      <c r="J5" s="438"/>
      <c r="K5" s="439"/>
    </row>
    <row r="6" spans="1:16" x14ac:dyDescent="0.25">
      <c r="A6" s="138" t="s">
        <v>1864</v>
      </c>
      <c r="B6" s="425"/>
      <c r="C6" s="425"/>
      <c r="D6" s="425"/>
      <c r="E6" s="204" t="s">
        <v>2418</v>
      </c>
      <c r="F6" s="426"/>
      <c r="G6" s="426"/>
      <c r="H6" s="426"/>
      <c r="I6" s="142" t="s">
        <v>1883</v>
      </c>
      <c r="J6" s="427"/>
      <c r="K6" s="428"/>
    </row>
    <row r="7" spans="1:16" s="312" customFormat="1" x14ac:dyDescent="0.25">
      <c r="A7" s="135" t="s">
        <v>1865</v>
      </c>
      <c r="B7" s="429"/>
      <c r="C7" s="429"/>
      <c r="D7" s="429"/>
      <c r="E7" s="205" t="s">
        <v>2419</v>
      </c>
      <c r="F7" s="430"/>
      <c r="G7" s="430"/>
      <c r="H7" s="430"/>
      <c r="I7" s="134"/>
      <c r="J7" s="430"/>
      <c r="K7" s="431"/>
    </row>
    <row r="8" spans="1:16" x14ac:dyDescent="0.25">
      <c r="A8" s="397"/>
      <c r="B8" s="397"/>
      <c r="C8" s="397"/>
    </row>
    <row r="9" spans="1:16" x14ac:dyDescent="0.25">
      <c r="G9" s="313"/>
      <c r="I9" s="313"/>
      <c r="K9" s="313"/>
    </row>
    <row r="10" spans="1:16" x14ac:dyDescent="0.25">
      <c r="G10" s="313"/>
      <c r="I10" s="313"/>
      <c r="K10" s="313"/>
    </row>
    <row r="11" spans="1:16" x14ac:dyDescent="0.25">
      <c r="G11" s="313"/>
      <c r="I11" s="313"/>
      <c r="K11" s="313"/>
    </row>
    <row r="12" spans="1:16" x14ac:dyDescent="0.25">
      <c r="G12" s="313"/>
      <c r="I12" s="313"/>
      <c r="K12" s="313"/>
    </row>
    <row r="13" spans="1:16" x14ac:dyDescent="0.25">
      <c r="G13" s="313"/>
      <c r="I13" s="313"/>
      <c r="K13" s="313"/>
      <c r="L13" s="312"/>
      <c r="M13" s="312"/>
      <c r="N13" s="312"/>
      <c r="O13" s="312"/>
    </row>
    <row r="14" spans="1:16" x14ac:dyDescent="0.25">
      <c r="G14" s="313"/>
      <c r="I14" s="313"/>
      <c r="K14" s="313"/>
    </row>
    <row r="15" spans="1:16" x14ac:dyDescent="0.25">
      <c r="G15" s="313"/>
      <c r="I15" s="313"/>
      <c r="K15" s="313"/>
    </row>
    <row r="16" spans="1:16" x14ac:dyDescent="0.25">
      <c r="G16" s="313"/>
      <c r="I16" s="313"/>
      <c r="K16" s="313"/>
    </row>
    <row r="17" spans="5:5" s="313" customFormat="1" x14ac:dyDescent="0.25">
      <c r="E17" s="114"/>
    </row>
    <row r="18" spans="5:5" s="313" customFormat="1" x14ac:dyDescent="0.25">
      <c r="E18" s="114"/>
    </row>
    <row r="19" spans="5:5" s="313" customFormat="1" x14ac:dyDescent="0.25">
      <c r="E19" s="114"/>
    </row>
    <row r="20" spans="5:5" s="313" customFormat="1" x14ac:dyDescent="0.25">
      <c r="E20" s="114"/>
    </row>
    <row r="21" spans="5:5" s="313" customFormat="1" x14ac:dyDescent="0.25">
      <c r="E21" s="114"/>
    </row>
    <row r="22" spans="5:5" s="313" customFormat="1" x14ac:dyDescent="0.25">
      <c r="E22" s="114"/>
    </row>
    <row r="23" spans="5:5" s="313" customFormat="1" x14ac:dyDescent="0.25">
      <c r="E23" s="114"/>
    </row>
    <row r="24" spans="5:5" s="313" customFormat="1" x14ac:dyDescent="0.25">
      <c r="E24" s="114"/>
    </row>
    <row r="25" spans="5:5" s="313" customFormat="1" x14ac:dyDescent="0.25">
      <c r="E25" s="114"/>
    </row>
    <row r="26" spans="5:5" s="313" customFormat="1" x14ac:dyDescent="0.25">
      <c r="E26" s="114"/>
    </row>
    <row r="27" spans="5:5" s="313" customFormat="1" x14ac:dyDescent="0.25">
      <c r="E27" s="114"/>
    </row>
    <row r="28" spans="5:5" s="313" customFormat="1" x14ac:dyDescent="0.25">
      <c r="E28" s="114"/>
    </row>
    <row r="29" spans="5:5" s="313" customFormat="1" x14ac:dyDescent="0.25">
      <c r="E29" s="114"/>
    </row>
    <row r="30" spans="5:5" s="313" customFormat="1" x14ac:dyDescent="0.25">
      <c r="E30" s="114"/>
    </row>
    <row r="31" spans="5:5" s="313" customFormat="1" x14ac:dyDescent="0.25">
      <c r="E31" s="114"/>
    </row>
    <row r="32" spans="5:5" s="313" customFormat="1" x14ac:dyDescent="0.25">
      <c r="E32" s="114"/>
    </row>
    <row r="33" spans="2:13" x14ac:dyDescent="0.25">
      <c r="G33" s="313"/>
      <c r="I33" s="313"/>
      <c r="K33" s="313"/>
    </row>
    <row r="34" spans="2:13" x14ac:dyDescent="0.25">
      <c r="E34" s="313"/>
      <c r="G34" s="313"/>
      <c r="I34" s="313"/>
      <c r="K34" s="313"/>
    </row>
    <row r="35" spans="2:13" x14ac:dyDescent="0.25">
      <c r="E35" s="313"/>
      <c r="G35" s="313"/>
      <c r="I35" s="313"/>
      <c r="K35" s="313"/>
    </row>
    <row r="36" spans="2:13" x14ac:dyDescent="0.25">
      <c r="E36" s="313"/>
      <c r="G36" s="313"/>
      <c r="I36" s="313"/>
      <c r="K36" s="313"/>
    </row>
    <row r="37" spans="2:13" x14ac:dyDescent="0.25">
      <c r="E37" s="124"/>
      <c r="F37" s="124"/>
      <c r="G37" s="124"/>
      <c r="H37" s="124"/>
      <c r="I37" s="313"/>
      <c r="K37" s="313"/>
    </row>
    <row r="38" spans="2:13" x14ac:dyDescent="0.25">
      <c r="B38" s="399"/>
      <c r="C38" s="400"/>
      <c r="D38" s="400"/>
      <c r="E38" s="314" t="s">
        <v>1881</v>
      </c>
      <c r="F38" s="144" t="s">
        <v>1880</v>
      </c>
      <c r="G38" s="144" t="s">
        <v>1879</v>
      </c>
      <c r="H38" s="144" t="s">
        <v>1878</v>
      </c>
      <c r="I38" s="144" t="s">
        <v>1877</v>
      </c>
      <c r="J38" s="145" t="s">
        <v>1876</v>
      </c>
      <c r="K38" s="313"/>
    </row>
    <row r="39" spans="2:13" x14ac:dyDescent="0.25">
      <c r="B39" s="424"/>
      <c r="C39" s="410"/>
      <c r="D39" s="410"/>
      <c r="E39" s="181"/>
      <c r="F39" s="131"/>
      <c r="G39" s="131"/>
      <c r="H39" s="131"/>
      <c r="I39" s="131"/>
      <c r="J39" s="181"/>
      <c r="K39" s="313"/>
    </row>
    <row r="40" spans="2:13" x14ac:dyDescent="0.25">
      <c r="B40" s="388"/>
      <c r="C40" s="389"/>
      <c r="D40" s="389"/>
      <c r="E40" s="170"/>
      <c r="F40" s="131"/>
      <c r="G40" s="131"/>
      <c r="H40" s="131"/>
      <c r="I40" s="131"/>
      <c r="J40" s="133"/>
      <c r="K40" s="313"/>
    </row>
    <row r="41" spans="2:13" x14ac:dyDescent="0.25">
      <c r="B41" s="388"/>
      <c r="C41" s="389"/>
      <c r="D41" s="389"/>
      <c r="E41" s="170"/>
      <c r="F41" s="131"/>
      <c r="G41" s="131"/>
      <c r="H41" s="131"/>
      <c r="I41" s="131"/>
      <c r="J41" s="133"/>
      <c r="K41" s="312"/>
      <c r="L41" s="312"/>
      <c r="M41" s="312"/>
    </row>
    <row r="42" spans="2:13" x14ac:dyDescent="0.25">
      <c r="B42" s="388"/>
      <c r="C42" s="389"/>
      <c r="D42" s="389"/>
      <c r="E42" s="170"/>
      <c r="F42" s="131"/>
      <c r="G42" s="131"/>
      <c r="H42" s="131"/>
      <c r="I42" s="131"/>
      <c r="J42" s="133"/>
      <c r="K42" s="313"/>
    </row>
    <row r="43" spans="2:13" x14ac:dyDescent="0.25">
      <c r="B43" s="388"/>
      <c r="C43" s="389"/>
      <c r="D43" s="389"/>
      <c r="E43" s="170"/>
      <c r="F43" s="131"/>
      <c r="G43" s="131"/>
      <c r="H43" s="131"/>
      <c r="I43" s="131"/>
      <c r="J43" s="133"/>
      <c r="K43" s="312"/>
      <c r="L43" s="312"/>
      <c r="M43" s="312"/>
    </row>
    <row r="44" spans="2:13" x14ac:dyDescent="0.25">
      <c r="B44" s="388"/>
      <c r="C44" s="389"/>
      <c r="D44" s="389"/>
      <c r="E44" s="170"/>
      <c r="F44" s="131"/>
      <c r="G44" s="131"/>
      <c r="H44" s="131"/>
      <c r="I44" s="131"/>
      <c r="J44" s="133"/>
      <c r="K44" s="313"/>
    </row>
    <row r="45" spans="2:13" x14ac:dyDescent="0.25">
      <c r="B45" s="388"/>
      <c r="C45" s="389"/>
      <c r="D45" s="389"/>
      <c r="E45" s="170"/>
      <c r="F45" s="131"/>
      <c r="G45" s="131"/>
      <c r="H45" s="131"/>
      <c r="I45" s="131"/>
      <c r="J45" s="133"/>
      <c r="K45" s="313"/>
    </row>
    <row r="46" spans="2:13" x14ac:dyDescent="0.25">
      <c r="B46" s="388"/>
      <c r="C46" s="389"/>
      <c r="D46" s="389"/>
      <c r="E46" s="170"/>
      <c r="F46" s="131"/>
      <c r="G46" s="131"/>
      <c r="H46" s="131"/>
      <c r="I46" s="131"/>
      <c r="J46" s="133"/>
      <c r="K46" s="313"/>
    </row>
    <row r="47" spans="2:13" x14ac:dyDescent="0.25">
      <c r="B47" s="388"/>
      <c r="C47" s="389"/>
      <c r="D47" s="389"/>
      <c r="E47" s="170"/>
      <c r="F47" s="131"/>
      <c r="G47" s="131"/>
      <c r="H47" s="131"/>
      <c r="I47" s="131"/>
      <c r="J47" s="133"/>
      <c r="K47" s="313"/>
    </row>
    <row r="48" spans="2:13" x14ac:dyDescent="0.25">
      <c r="B48" s="306"/>
      <c r="C48" s="307"/>
      <c r="D48" s="307"/>
      <c r="E48" s="170"/>
      <c r="F48" s="131"/>
      <c r="G48" s="131"/>
      <c r="H48" s="131"/>
      <c r="I48" s="131"/>
      <c r="J48" s="133"/>
      <c r="K48" s="313"/>
    </row>
    <row r="49" spans="2:12" x14ac:dyDescent="0.25">
      <c r="B49" s="388"/>
      <c r="C49" s="389"/>
      <c r="D49" s="389"/>
      <c r="E49" s="170"/>
      <c r="F49" s="131"/>
      <c r="G49" s="131"/>
      <c r="H49" s="131"/>
      <c r="I49" s="131"/>
      <c r="J49" s="133"/>
      <c r="K49" s="313"/>
    </row>
    <row r="50" spans="2:12" x14ac:dyDescent="0.25">
      <c r="B50" s="388"/>
      <c r="C50" s="389"/>
      <c r="D50" s="389"/>
      <c r="E50" s="170"/>
      <c r="F50" s="131"/>
      <c r="G50" s="131"/>
      <c r="H50" s="131"/>
      <c r="I50" s="131"/>
      <c r="J50" s="133"/>
      <c r="K50" s="313"/>
    </row>
    <row r="51" spans="2:12" x14ac:dyDescent="0.25">
      <c r="B51" s="388"/>
      <c r="C51" s="389"/>
      <c r="D51" s="389"/>
      <c r="E51" s="170"/>
      <c r="F51" s="131"/>
      <c r="G51" s="131"/>
      <c r="H51" s="131"/>
      <c r="I51" s="131"/>
      <c r="J51" s="133"/>
      <c r="K51" s="313"/>
    </row>
    <row r="52" spans="2:12" x14ac:dyDescent="0.25">
      <c r="B52" s="388"/>
      <c r="C52" s="389"/>
      <c r="D52" s="389"/>
      <c r="E52" s="170"/>
      <c r="F52" s="131"/>
      <c r="G52" s="131"/>
      <c r="H52" s="131"/>
      <c r="I52" s="131"/>
      <c r="J52" s="133"/>
      <c r="K52" s="313"/>
    </row>
    <row r="53" spans="2:12" x14ac:dyDescent="0.25">
      <c r="B53" s="388"/>
      <c r="C53" s="389"/>
      <c r="D53" s="389"/>
      <c r="E53" s="170"/>
      <c r="F53" s="131"/>
      <c r="G53" s="131"/>
      <c r="H53" s="131"/>
      <c r="I53" s="131"/>
      <c r="J53" s="133"/>
      <c r="K53" s="313"/>
    </row>
    <row r="54" spans="2:12" x14ac:dyDescent="0.25">
      <c r="B54" s="388"/>
      <c r="C54" s="389"/>
      <c r="D54" s="389"/>
      <c r="E54" s="170"/>
      <c r="F54" s="131"/>
      <c r="G54" s="131"/>
      <c r="H54" s="131"/>
      <c r="I54" s="131"/>
      <c r="J54" s="133"/>
      <c r="K54" s="313"/>
    </row>
    <row r="55" spans="2:12" x14ac:dyDescent="0.25">
      <c r="B55" s="422"/>
      <c r="C55" s="423"/>
      <c r="D55" s="423"/>
      <c r="E55" s="182"/>
      <c r="F55" s="131"/>
      <c r="G55" s="131"/>
      <c r="H55" s="131"/>
      <c r="I55" s="131"/>
      <c r="J55" s="170"/>
      <c r="K55" s="313"/>
    </row>
    <row r="56" spans="2:12" x14ac:dyDescent="0.25">
      <c r="B56" s="417"/>
      <c r="C56" s="418"/>
      <c r="D56" s="418"/>
      <c r="E56" s="180"/>
      <c r="F56" s="197"/>
      <c r="G56" s="183"/>
      <c r="H56" s="183"/>
      <c r="I56" s="179"/>
      <c r="J56" s="180"/>
      <c r="K56" s="313"/>
    </row>
    <row r="57" spans="2:12" x14ac:dyDescent="0.25">
      <c r="B57" s="306"/>
      <c r="C57" s="307"/>
      <c r="D57" s="307"/>
      <c r="E57" s="129"/>
      <c r="F57" s="129"/>
      <c r="G57" s="129"/>
      <c r="H57" s="129"/>
      <c r="I57" s="129"/>
      <c r="J57" s="129"/>
      <c r="K57" s="312"/>
      <c r="L57" s="312"/>
    </row>
    <row r="58" spans="2:12" x14ac:dyDescent="0.25">
      <c r="B58" s="399"/>
      <c r="C58" s="400"/>
      <c r="D58" s="400"/>
      <c r="E58" s="314" t="s">
        <v>1881</v>
      </c>
      <c r="F58" s="144" t="s">
        <v>1880</v>
      </c>
      <c r="G58" s="144" t="s">
        <v>1879</v>
      </c>
      <c r="H58" s="144" t="s">
        <v>1878</v>
      </c>
      <c r="I58" s="144" t="s">
        <v>1877</v>
      </c>
      <c r="J58" s="145" t="s">
        <v>1876</v>
      </c>
      <c r="K58" s="313"/>
    </row>
    <row r="59" spans="2:12" x14ac:dyDescent="0.25">
      <c r="B59" s="419"/>
      <c r="C59" s="420"/>
      <c r="D59" s="421"/>
      <c r="E59" s="177"/>
      <c r="F59" s="131"/>
      <c r="G59" s="131"/>
      <c r="H59" s="131"/>
      <c r="I59" s="131"/>
      <c r="J59" s="177"/>
      <c r="K59" s="313"/>
    </row>
    <row r="60" spans="2:12" x14ac:dyDescent="0.25">
      <c r="B60" s="411"/>
      <c r="C60" s="412"/>
      <c r="D60" s="413"/>
      <c r="E60" s="133"/>
      <c r="F60" s="131"/>
      <c r="G60" s="131"/>
      <c r="H60" s="131"/>
      <c r="I60" s="131"/>
      <c r="J60" s="133"/>
      <c r="K60" s="313"/>
    </row>
    <row r="61" spans="2:12" x14ac:dyDescent="0.25">
      <c r="B61" s="411"/>
      <c r="C61" s="412"/>
      <c r="D61" s="413"/>
      <c r="E61" s="133"/>
      <c r="F61" s="131"/>
      <c r="G61" s="131"/>
      <c r="H61" s="131"/>
      <c r="I61" s="131"/>
      <c r="J61" s="133"/>
      <c r="K61" s="129"/>
    </row>
    <row r="62" spans="2:12" x14ac:dyDescent="0.25">
      <c r="B62" s="411"/>
      <c r="C62" s="412"/>
      <c r="D62" s="413"/>
      <c r="E62" s="133"/>
      <c r="F62" s="131"/>
      <c r="G62" s="131"/>
      <c r="H62" s="131"/>
      <c r="I62" s="131"/>
      <c r="J62" s="133"/>
      <c r="K62" s="129"/>
    </row>
    <row r="63" spans="2:12" x14ac:dyDescent="0.25">
      <c r="B63" s="411"/>
      <c r="C63" s="412"/>
      <c r="D63" s="413"/>
      <c r="E63" s="133"/>
      <c r="F63" s="131"/>
      <c r="G63" s="131"/>
      <c r="H63" s="131"/>
      <c r="I63" s="131"/>
      <c r="J63" s="133"/>
      <c r="K63" s="129"/>
    </row>
    <row r="64" spans="2:12" x14ac:dyDescent="0.25">
      <c r="B64" s="411"/>
      <c r="C64" s="412"/>
      <c r="D64" s="413"/>
      <c r="E64" s="133"/>
      <c r="F64" s="131"/>
      <c r="G64" s="131"/>
      <c r="H64" s="131"/>
      <c r="I64" s="131"/>
      <c r="J64" s="133"/>
      <c r="K64" s="129"/>
    </row>
    <row r="65" spans="2:11" x14ac:dyDescent="0.25">
      <c r="B65" s="411"/>
      <c r="C65" s="412"/>
      <c r="D65" s="413"/>
      <c r="E65" s="133"/>
      <c r="F65" s="131"/>
      <c r="G65" s="131"/>
      <c r="H65" s="131"/>
      <c r="I65" s="131"/>
      <c r="J65" s="133"/>
      <c r="K65" s="129"/>
    </row>
    <row r="66" spans="2:11" x14ac:dyDescent="0.25">
      <c r="B66" s="411"/>
      <c r="C66" s="412"/>
      <c r="D66" s="413"/>
      <c r="E66" s="133"/>
      <c r="F66" s="131"/>
      <c r="G66" s="131"/>
      <c r="H66" s="131"/>
      <c r="I66" s="131"/>
      <c r="J66" s="133"/>
      <c r="K66" s="129"/>
    </row>
    <row r="67" spans="2:11" x14ac:dyDescent="0.25">
      <c r="B67" s="411"/>
      <c r="C67" s="412"/>
      <c r="D67" s="413"/>
      <c r="E67" s="133"/>
      <c r="F67" s="131"/>
      <c r="G67" s="131"/>
      <c r="H67" s="131"/>
      <c r="I67" s="131"/>
      <c r="J67" s="133"/>
      <c r="K67" s="129"/>
    </row>
    <row r="68" spans="2:11" x14ac:dyDescent="0.25">
      <c r="B68" s="411"/>
      <c r="C68" s="412"/>
      <c r="D68" s="413"/>
      <c r="E68" s="133"/>
      <c r="F68" s="131"/>
      <c r="G68" s="131"/>
      <c r="H68" s="131"/>
      <c r="I68" s="131"/>
      <c r="J68" s="133"/>
      <c r="K68" s="129"/>
    </row>
    <row r="69" spans="2:11" x14ac:dyDescent="0.25">
      <c r="B69" s="411"/>
      <c r="C69" s="412"/>
      <c r="D69" s="413"/>
      <c r="E69" s="133"/>
      <c r="F69" s="131"/>
      <c r="G69" s="131"/>
      <c r="H69" s="131"/>
      <c r="I69" s="131"/>
      <c r="J69" s="133"/>
      <c r="K69" s="129"/>
    </row>
    <row r="70" spans="2:11" x14ac:dyDescent="0.25">
      <c r="B70" s="411"/>
      <c r="C70" s="412"/>
      <c r="D70" s="413"/>
      <c r="E70" s="133"/>
      <c r="F70" s="131"/>
      <c r="G70" s="131"/>
      <c r="H70" s="131"/>
      <c r="I70" s="131"/>
      <c r="J70" s="133"/>
      <c r="K70" s="129"/>
    </row>
    <row r="71" spans="2:11" x14ac:dyDescent="0.25">
      <c r="B71" s="411"/>
      <c r="C71" s="412"/>
      <c r="D71" s="413"/>
      <c r="E71" s="133"/>
      <c r="F71" s="131"/>
      <c r="G71" s="131"/>
      <c r="H71" s="131"/>
      <c r="I71" s="131"/>
      <c r="J71" s="133"/>
      <c r="K71" s="129"/>
    </row>
    <row r="72" spans="2:11" x14ac:dyDescent="0.25">
      <c r="B72" s="411"/>
      <c r="C72" s="412"/>
      <c r="D72" s="413"/>
      <c r="E72" s="133"/>
      <c r="F72" s="131"/>
      <c r="G72" s="131"/>
      <c r="H72" s="131"/>
      <c r="I72" s="131"/>
      <c r="J72" s="133"/>
      <c r="K72" s="129"/>
    </row>
    <row r="73" spans="2:11" x14ac:dyDescent="0.25">
      <c r="B73" s="411"/>
      <c r="C73" s="412"/>
      <c r="D73" s="413"/>
      <c r="E73" s="133"/>
      <c r="F73" s="131"/>
      <c r="G73" s="131"/>
      <c r="H73" s="131"/>
      <c r="I73" s="131"/>
      <c r="J73" s="133"/>
      <c r="K73" s="129"/>
    </row>
    <row r="74" spans="2:11" x14ac:dyDescent="0.25">
      <c r="B74" s="411"/>
      <c r="C74" s="412"/>
      <c r="D74" s="413"/>
      <c r="E74" s="133"/>
      <c r="F74" s="131"/>
      <c r="G74" s="131"/>
      <c r="H74" s="131"/>
      <c r="I74" s="131"/>
      <c r="J74" s="133"/>
      <c r="K74" s="129"/>
    </row>
    <row r="75" spans="2:11" x14ac:dyDescent="0.25">
      <c r="B75" s="411"/>
      <c r="C75" s="412"/>
      <c r="D75" s="413"/>
      <c r="E75" s="133"/>
      <c r="F75" s="131"/>
      <c r="G75" s="131"/>
      <c r="H75" s="131"/>
      <c r="I75" s="131"/>
      <c r="J75" s="133"/>
      <c r="K75" s="129"/>
    </row>
    <row r="76" spans="2:11" x14ac:dyDescent="0.25">
      <c r="B76" s="411"/>
      <c r="C76" s="412"/>
      <c r="D76" s="413"/>
      <c r="E76" s="133"/>
      <c r="F76" s="131"/>
      <c r="G76" s="131"/>
      <c r="H76" s="131"/>
      <c r="I76" s="131"/>
      <c r="J76" s="133"/>
      <c r="K76" s="129"/>
    </row>
    <row r="77" spans="2:11" x14ac:dyDescent="0.25">
      <c r="B77" s="411"/>
      <c r="C77" s="412"/>
      <c r="D77" s="413"/>
      <c r="E77" s="133"/>
      <c r="F77" s="131"/>
      <c r="G77" s="131"/>
      <c r="H77" s="131"/>
      <c r="I77" s="131"/>
      <c r="J77" s="133"/>
      <c r="K77" s="129"/>
    </row>
    <row r="78" spans="2:11" x14ac:dyDescent="0.25">
      <c r="B78" s="411"/>
      <c r="C78" s="412"/>
      <c r="D78" s="413"/>
      <c r="E78" s="133"/>
      <c r="F78" s="131"/>
      <c r="G78" s="131"/>
      <c r="H78" s="131"/>
      <c r="I78" s="131"/>
      <c r="J78" s="133"/>
      <c r="K78" s="129"/>
    </row>
    <row r="79" spans="2:11" x14ac:dyDescent="0.25">
      <c r="B79" s="411"/>
      <c r="C79" s="412"/>
      <c r="D79" s="413"/>
      <c r="E79" s="133"/>
      <c r="F79" s="131"/>
      <c r="G79" s="131"/>
      <c r="H79" s="131"/>
      <c r="I79" s="131"/>
      <c r="J79" s="133"/>
      <c r="K79" s="129"/>
    </row>
    <row r="80" spans="2:11" x14ac:dyDescent="0.25">
      <c r="B80" s="411"/>
      <c r="C80" s="412"/>
      <c r="D80" s="413"/>
      <c r="E80" s="133"/>
      <c r="F80" s="131"/>
      <c r="G80" s="131"/>
      <c r="H80" s="131"/>
      <c r="I80" s="131"/>
      <c r="J80" s="133"/>
      <c r="K80" s="129"/>
    </row>
    <row r="81" spans="2:11" x14ac:dyDescent="0.25">
      <c r="B81" s="411"/>
      <c r="C81" s="412"/>
      <c r="D81" s="413"/>
      <c r="E81" s="178"/>
      <c r="F81" s="131"/>
      <c r="G81" s="131"/>
      <c r="H81" s="131"/>
      <c r="I81" s="131"/>
      <c r="J81" s="178"/>
      <c r="K81" s="129"/>
    </row>
    <row r="82" spans="2:11" x14ac:dyDescent="0.25">
      <c r="B82" s="414"/>
      <c r="C82" s="415"/>
      <c r="D82" s="416"/>
      <c r="E82" s="179"/>
      <c r="F82" s="197"/>
      <c r="G82" s="183"/>
      <c r="H82" s="183"/>
      <c r="I82" s="179"/>
      <c r="J82" s="179"/>
      <c r="K82" s="129"/>
    </row>
    <row r="83" spans="2:11" x14ac:dyDescent="0.25">
      <c r="E83" s="313"/>
      <c r="G83" s="313"/>
      <c r="I83" s="313"/>
      <c r="K83" s="313"/>
    </row>
    <row r="84" spans="2:11" x14ac:dyDescent="0.25">
      <c r="E84" s="313"/>
      <c r="G84" s="313"/>
      <c r="I84" s="313"/>
      <c r="K84" s="313"/>
    </row>
    <row r="85" spans="2:11" x14ac:dyDescent="0.25">
      <c r="E85" s="313"/>
      <c r="G85" s="313"/>
      <c r="I85" s="313"/>
      <c r="K85" s="313"/>
    </row>
    <row r="86" spans="2:11" x14ac:dyDescent="0.25">
      <c r="E86" s="313"/>
      <c r="G86" s="313"/>
      <c r="I86" s="313"/>
      <c r="K86" s="313"/>
    </row>
    <row r="87" spans="2:11" x14ac:dyDescent="0.25">
      <c r="E87" s="313"/>
      <c r="G87" s="313"/>
      <c r="I87" s="313"/>
      <c r="K87" s="313"/>
    </row>
    <row r="88" spans="2:11" x14ac:dyDescent="0.25">
      <c r="E88" s="313"/>
      <c r="G88" s="313"/>
      <c r="I88" s="313"/>
      <c r="K88" s="313"/>
    </row>
    <row r="89" spans="2:11" x14ac:dyDescent="0.25">
      <c r="E89" s="313"/>
      <c r="G89" s="313"/>
      <c r="I89" s="313"/>
      <c r="K89" s="313"/>
    </row>
    <row r="90" spans="2:11" x14ac:dyDescent="0.25">
      <c r="E90" s="313"/>
      <c r="G90" s="313"/>
      <c r="I90" s="313"/>
      <c r="K90" s="313"/>
    </row>
    <row r="91" spans="2:11" x14ac:dyDescent="0.25">
      <c r="E91" s="313"/>
      <c r="G91" s="313"/>
      <c r="I91" s="313"/>
      <c r="K91" s="313"/>
    </row>
    <row r="92" spans="2:11" x14ac:dyDescent="0.25">
      <c r="E92" s="313"/>
      <c r="G92" s="313"/>
      <c r="I92" s="313"/>
      <c r="K92" s="313"/>
    </row>
    <row r="93" spans="2:11" x14ac:dyDescent="0.25">
      <c r="E93" s="313"/>
      <c r="G93" s="313"/>
      <c r="I93" s="313"/>
      <c r="K93" s="313"/>
    </row>
    <row r="94" spans="2:11" x14ac:dyDescent="0.25">
      <c r="E94" s="313"/>
      <c r="G94" s="313"/>
      <c r="I94" s="313"/>
      <c r="K94" s="313"/>
    </row>
    <row r="95" spans="2:11" x14ac:dyDescent="0.25">
      <c r="E95" s="313"/>
      <c r="G95" s="313"/>
      <c r="I95" s="313"/>
      <c r="K95" s="313"/>
    </row>
    <row r="96" spans="2:11" x14ac:dyDescent="0.25">
      <c r="E96" s="313"/>
      <c r="G96" s="313"/>
      <c r="I96" s="313"/>
      <c r="K96" s="313"/>
    </row>
    <row r="97" spans="1:15" x14ac:dyDescent="0.25">
      <c r="E97" s="313"/>
      <c r="G97" s="313"/>
      <c r="I97" s="313"/>
      <c r="K97" s="313"/>
    </row>
    <row r="98" spans="1:15" x14ac:dyDescent="0.25">
      <c r="E98" s="313"/>
      <c r="G98" s="313"/>
      <c r="I98" s="313"/>
      <c r="K98" s="313"/>
    </row>
    <row r="99" spans="1:15" x14ac:dyDescent="0.25">
      <c r="A99" s="399" t="s">
        <v>1875</v>
      </c>
      <c r="B99" s="400"/>
      <c r="C99" s="400"/>
      <c r="D99" s="400"/>
      <c r="E99" s="400"/>
      <c r="F99" s="400"/>
      <c r="G99" s="400"/>
      <c r="H99" s="400"/>
      <c r="I99" s="400"/>
      <c r="J99" s="400"/>
      <c r="K99" s="401"/>
    </row>
    <row r="100" spans="1:15" s="312" customFormat="1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</row>
    <row r="101" spans="1:15" s="118" customFormat="1" x14ac:dyDescent="0.25">
      <c r="A101" s="405"/>
      <c r="B101" s="406"/>
      <c r="C101" s="406"/>
      <c r="D101" s="225"/>
      <c r="E101" s="224"/>
      <c r="F101" s="225"/>
      <c r="G101" s="224"/>
      <c r="H101" s="225"/>
      <c r="I101" s="224"/>
      <c r="J101" s="225"/>
      <c r="K101" s="224"/>
      <c r="L101" s="313"/>
    </row>
    <row r="102" spans="1:15" x14ac:dyDescent="0.25">
      <c r="A102" s="391"/>
      <c r="B102" s="392"/>
      <c r="C102" s="393"/>
      <c r="D102" s="188"/>
      <c r="E102" s="117"/>
      <c r="F102" s="188"/>
      <c r="G102" s="117"/>
      <c r="H102" s="188"/>
      <c r="I102" s="117"/>
      <c r="J102" s="188"/>
      <c r="K102" s="117"/>
    </row>
    <row r="103" spans="1:15" x14ac:dyDescent="0.25">
      <c r="A103" s="388"/>
      <c r="B103" s="389"/>
      <c r="C103" s="390"/>
      <c r="D103" s="185"/>
      <c r="E103" s="115"/>
      <c r="F103" s="185"/>
      <c r="G103" s="115"/>
      <c r="H103" s="185"/>
      <c r="I103" s="115"/>
      <c r="J103" s="185"/>
      <c r="K103" s="115"/>
    </row>
    <row r="104" spans="1:15" x14ac:dyDescent="0.25">
      <c r="A104" s="388"/>
      <c r="B104" s="389"/>
      <c r="C104" s="390"/>
      <c r="D104" s="229"/>
      <c r="E104" s="115"/>
      <c r="F104" s="229"/>
      <c r="G104" s="115"/>
      <c r="H104" s="229"/>
      <c r="I104" s="115"/>
      <c r="J104" s="229"/>
      <c r="K104" s="115"/>
    </row>
    <row r="105" spans="1:15" x14ac:dyDescent="0.25">
      <c r="A105" s="391"/>
      <c r="B105" s="392"/>
      <c r="C105" s="393"/>
      <c r="D105" s="230"/>
      <c r="E105" s="192"/>
      <c r="F105" s="230"/>
      <c r="G105" s="192"/>
      <c r="H105" s="230"/>
      <c r="I105" s="192"/>
      <c r="J105" s="230"/>
      <c r="K105" s="192"/>
      <c r="L105" s="312"/>
      <c r="M105" s="312"/>
      <c r="N105" s="312"/>
      <c r="O105" s="312"/>
    </row>
    <row r="106" spans="1:15" x14ac:dyDescent="0.25">
      <c r="A106" s="391"/>
      <c r="B106" s="392"/>
      <c r="C106" s="393"/>
      <c r="D106" s="230"/>
      <c r="E106" s="192"/>
      <c r="F106" s="230"/>
      <c r="G106" s="192"/>
      <c r="H106" s="230"/>
      <c r="I106" s="192"/>
      <c r="J106" s="230"/>
      <c r="K106" s="192"/>
      <c r="L106" s="312"/>
      <c r="M106" s="312"/>
      <c r="N106" s="312"/>
      <c r="O106" s="312"/>
    </row>
    <row r="107" spans="1:15" x14ac:dyDescent="0.25">
      <c r="A107" s="391"/>
      <c r="B107" s="392"/>
      <c r="C107" s="393"/>
      <c r="D107" s="147"/>
      <c r="E107" s="117"/>
      <c r="F107" s="147"/>
      <c r="G107" s="117"/>
      <c r="H107" s="147"/>
      <c r="I107" s="117"/>
      <c r="J107" s="147"/>
      <c r="K107" s="117"/>
      <c r="L107" s="312"/>
      <c r="M107" s="312"/>
      <c r="N107" s="312"/>
      <c r="O107" s="312"/>
    </row>
    <row r="108" spans="1:15" x14ac:dyDescent="0.25">
      <c r="A108" s="388"/>
      <c r="B108" s="389"/>
      <c r="C108" s="390"/>
      <c r="D108" s="229"/>
      <c r="E108" s="115"/>
      <c r="F108" s="229"/>
      <c r="G108" s="115"/>
      <c r="H108" s="229"/>
      <c r="I108" s="115"/>
      <c r="J108" s="229"/>
      <c r="K108" s="115"/>
      <c r="L108" s="312"/>
      <c r="M108" s="312"/>
      <c r="N108" s="312"/>
      <c r="O108" s="312"/>
    </row>
    <row r="109" spans="1:15" x14ac:dyDescent="0.25">
      <c r="A109" s="388"/>
      <c r="B109" s="389"/>
      <c r="C109" s="390"/>
      <c r="D109" s="161"/>
      <c r="E109" s="115"/>
      <c r="F109" s="161"/>
      <c r="G109" s="115"/>
      <c r="H109" s="161"/>
      <c r="I109" s="115"/>
      <c r="J109" s="161"/>
      <c r="K109" s="115"/>
      <c r="L109" s="312"/>
      <c r="M109" s="312"/>
      <c r="N109" s="312"/>
      <c r="O109" s="312"/>
    </row>
    <row r="110" spans="1:15" x14ac:dyDescent="0.25">
      <c r="A110" s="388"/>
      <c r="B110" s="389"/>
      <c r="C110" s="390"/>
      <c r="D110" s="161"/>
      <c r="E110" s="115"/>
      <c r="F110" s="161"/>
      <c r="G110" s="115"/>
      <c r="H110" s="161"/>
      <c r="I110" s="115"/>
      <c r="J110" s="120"/>
      <c r="K110" s="115"/>
      <c r="L110" s="312"/>
      <c r="M110" s="312"/>
      <c r="N110" s="312"/>
      <c r="O110" s="312"/>
    </row>
    <row r="111" spans="1:15" x14ac:dyDescent="0.25">
      <c r="A111" s="388"/>
      <c r="B111" s="389"/>
      <c r="C111" s="390"/>
      <c r="D111" s="161"/>
      <c r="E111" s="115"/>
      <c r="F111" s="161"/>
      <c r="G111" s="115"/>
      <c r="H111" s="161"/>
      <c r="I111" s="115"/>
      <c r="J111" s="120"/>
      <c r="K111" s="115"/>
      <c r="L111" s="312"/>
      <c r="M111" s="312"/>
      <c r="N111" s="312"/>
      <c r="O111" s="312"/>
    </row>
    <row r="112" spans="1:15" x14ac:dyDescent="0.25">
      <c r="A112" s="388"/>
      <c r="B112" s="389"/>
      <c r="C112" s="390"/>
      <c r="D112" s="161"/>
      <c r="E112" s="115"/>
      <c r="F112" s="161"/>
      <c r="G112" s="115"/>
      <c r="H112" s="161"/>
      <c r="I112" s="115"/>
      <c r="J112" s="120"/>
      <c r="K112" s="115"/>
      <c r="L112" s="312"/>
      <c r="M112" s="312"/>
      <c r="N112" s="312"/>
      <c r="O112" s="312"/>
    </row>
    <row r="113" spans="1:15" x14ac:dyDescent="0.25">
      <c r="A113" s="407"/>
      <c r="B113" s="408"/>
      <c r="C113" s="409"/>
      <c r="D113" s="162"/>
      <c r="E113" s="119"/>
      <c r="F113" s="162"/>
      <c r="G113" s="119"/>
      <c r="H113" s="162"/>
      <c r="I113" s="119"/>
      <c r="J113" s="315"/>
      <c r="K113" s="119"/>
      <c r="L113" s="312"/>
      <c r="M113" s="312"/>
      <c r="N113" s="312"/>
      <c r="O113" s="312"/>
    </row>
    <row r="114" spans="1:15" x14ac:dyDescent="0.25">
      <c r="A114" s="410"/>
      <c r="B114" s="410"/>
      <c r="C114" s="410"/>
      <c r="H114" s="128"/>
    </row>
    <row r="115" spans="1:15" s="118" customFormat="1" x14ac:dyDescent="0.25">
      <c r="A115" s="405"/>
      <c r="B115" s="406"/>
      <c r="C115" s="406"/>
      <c r="D115" s="225"/>
      <c r="E115" s="224"/>
      <c r="F115" s="225"/>
      <c r="G115" s="224"/>
      <c r="H115" s="225"/>
      <c r="I115" s="224"/>
      <c r="J115" s="225"/>
      <c r="K115" s="224"/>
    </row>
    <row r="116" spans="1:15" x14ac:dyDescent="0.25">
      <c r="A116" s="388"/>
      <c r="B116" s="389"/>
      <c r="C116" s="390"/>
      <c r="D116" s="185"/>
      <c r="E116" s="115"/>
      <c r="F116" s="185"/>
      <c r="G116" s="115"/>
      <c r="H116" s="185"/>
      <c r="I116" s="115"/>
      <c r="J116" s="185"/>
      <c r="K116" s="115"/>
    </row>
    <row r="117" spans="1:15" x14ac:dyDescent="0.25">
      <c r="A117" s="388"/>
      <c r="B117" s="389"/>
      <c r="C117" s="390"/>
      <c r="D117" s="127"/>
      <c r="E117" s="115"/>
      <c r="F117" s="127"/>
      <c r="G117" s="115"/>
      <c r="H117" s="185"/>
      <c r="I117" s="115"/>
      <c r="J117" s="185"/>
      <c r="K117" s="115"/>
    </row>
    <row r="118" spans="1:15" x14ac:dyDescent="0.25">
      <c r="A118" s="388"/>
      <c r="B118" s="389"/>
      <c r="C118" s="390"/>
      <c r="D118" s="127"/>
      <c r="E118" s="115"/>
      <c r="F118" s="127"/>
      <c r="G118" s="115"/>
      <c r="H118" s="185"/>
      <c r="I118" s="115"/>
      <c r="J118" s="185"/>
      <c r="K118" s="115"/>
    </row>
    <row r="119" spans="1:15" x14ac:dyDescent="0.25">
      <c r="A119" s="388"/>
      <c r="B119" s="389"/>
      <c r="C119" s="390"/>
      <c r="D119" s="127"/>
      <c r="E119" s="115"/>
      <c r="F119" s="127"/>
      <c r="G119" s="115"/>
      <c r="H119" s="185"/>
      <c r="I119" s="115"/>
      <c r="J119" s="185"/>
      <c r="K119" s="115"/>
    </row>
    <row r="120" spans="1:15" x14ac:dyDescent="0.25">
      <c r="A120" s="388"/>
      <c r="B120" s="389"/>
      <c r="C120" s="390"/>
      <c r="D120" s="127"/>
      <c r="E120" s="115"/>
      <c r="F120" s="127"/>
      <c r="G120" s="115"/>
      <c r="H120" s="185"/>
      <c r="I120" s="115"/>
      <c r="J120" s="185"/>
      <c r="K120" s="115"/>
    </row>
    <row r="121" spans="1:15" x14ac:dyDescent="0.25">
      <c r="A121" s="388"/>
      <c r="B121" s="389"/>
      <c r="C121" s="390"/>
      <c r="D121" s="127"/>
      <c r="E121" s="115"/>
      <c r="F121" s="127"/>
      <c r="G121" s="115"/>
      <c r="H121" s="185"/>
      <c r="I121" s="115"/>
      <c r="J121" s="185"/>
      <c r="K121" s="115"/>
    </row>
    <row r="122" spans="1:15" x14ac:dyDescent="0.25">
      <c r="A122" s="388"/>
      <c r="B122" s="389"/>
      <c r="C122" s="390"/>
      <c r="D122" s="127"/>
      <c r="E122" s="115"/>
      <c r="F122" s="127"/>
      <c r="G122" s="115"/>
      <c r="H122" s="185"/>
      <c r="I122" s="115"/>
      <c r="J122" s="185"/>
      <c r="K122" s="115"/>
    </row>
    <row r="123" spans="1:15" x14ac:dyDescent="0.25">
      <c r="A123" s="388"/>
      <c r="B123" s="389"/>
      <c r="C123" s="390"/>
      <c r="D123" s="127"/>
      <c r="E123" s="115"/>
      <c r="F123" s="127"/>
      <c r="G123" s="115"/>
      <c r="H123" s="185"/>
      <c r="I123" s="115"/>
      <c r="J123" s="185"/>
      <c r="K123" s="115"/>
    </row>
    <row r="124" spans="1:15" x14ac:dyDescent="0.25">
      <c r="A124" s="388"/>
      <c r="B124" s="389"/>
      <c r="C124" s="390"/>
      <c r="D124" s="127"/>
      <c r="E124" s="115"/>
      <c r="F124" s="127"/>
      <c r="G124" s="115"/>
      <c r="H124" s="185"/>
      <c r="I124" s="115"/>
      <c r="J124" s="185"/>
      <c r="K124" s="115"/>
    </row>
    <row r="125" spans="1:15" x14ac:dyDescent="0.25">
      <c r="A125" s="388"/>
      <c r="B125" s="389"/>
      <c r="C125" s="390"/>
      <c r="D125" s="127"/>
      <c r="E125" s="115"/>
      <c r="F125" s="127"/>
      <c r="G125" s="115"/>
      <c r="H125" s="185"/>
      <c r="I125" s="115"/>
      <c r="J125" s="185"/>
      <c r="K125" s="115"/>
    </row>
    <row r="126" spans="1:15" x14ac:dyDescent="0.25">
      <c r="A126" s="388"/>
      <c r="B126" s="389"/>
      <c r="C126" s="390"/>
      <c r="D126" s="127"/>
      <c r="E126" s="115"/>
      <c r="F126" s="127"/>
      <c r="G126" s="115"/>
      <c r="H126" s="185"/>
      <c r="I126" s="115"/>
      <c r="J126" s="185"/>
      <c r="K126" s="115"/>
    </row>
    <row r="127" spans="1:15" x14ac:dyDescent="0.25">
      <c r="A127" s="388"/>
      <c r="B127" s="389"/>
      <c r="C127" s="390"/>
      <c r="D127" s="127"/>
      <c r="E127" s="115"/>
      <c r="F127" s="127"/>
      <c r="G127" s="115"/>
      <c r="H127" s="185"/>
      <c r="I127" s="115"/>
      <c r="J127" s="185"/>
      <c r="K127" s="115"/>
    </row>
    <row r="128" spans="1:15" x14ac:dyDescent="0.25">
      <c r="A128" s="388"/>
      <c r="B128" s="389"/>
      <c r="C128" s="390"/>
      <c r="D128" s="127"/>
      <c r="E128" s="115"/>
      <c r="F128" s="127"/>
      <c r="G128" s="115"/>
      <c r="H128" s="185"/>
      <c r="I128" s="115"/>
      <c r="J128" s="185"/>
      <c r="K128" s="115"/>
    </row>
    <row r="129" spans="1:11" x14ac:dyDescent="0.25">
      <c r="A129" s="388"/>
      <c r="B129" s="389"/>
      <c r="C129" s="390"/>
      <c r="D129" s="127"/>
      <c r="E129" s="115"/>
      <c r="F129" s="127"/>
      <c r="G129" s="115"/>
      <c r="H129" s="185"/>
      <c r="I129" s="115"/>
      <c r="J129" s="185"/>
      <c r="K129" s="115"/>
    </row>
    <row r="130" spans="1:11" x14ac:dyDescent="0.25">
      <c r="A130" s="388"/>
      <c r="B130" s="389"/>
      <c r="C130" s="390"/>
      <c r="D130" s="127"/>
      <c r="E130" s="115"/>
      <c r="F130" s="127"/>
      <c r="G130" s="115"/>
      <c r="H130" s="185"/>
      <c r="I130" s="115"/>
      <c r="J130" s="185"/>
      <c r="K130" s="115"/>
    </row>
    <row r="131" spans="1:11" x14ac:dyDescent="0.25">
      <c r="A131" s="306"/>
      <c r="B131" s="307"/>
      <c r="C131" s="308"/>
      <c r="D131" s="127"/>
      <c r="E131" s="115"/>
      <c r="F131" s="127"/>
      <c r="G131" s="115"/>
      <c r="H131" s="185"/>
      <c r="I131" s="115"/>
      <c r="J131" s="185"/>
      <c r="K131" s="115"/>
    </row>
    <row r="132" spans="1:11" x14ac:dyDescent="0.25">
      <c r="A132" s="388"/>
      <c r="B132" s="389"/>
      <c r="C132" s="390"/>
      <c r="D132" s="127"/>
      <c r="E132" s="115"/>
      <c r="F132" s="127"/>
      <c r="G132" s="115"/>
      <c r="H132" s="185"/>
      <c r="I132" s="115"/>
      <c r="J132" s="185"/>
      <c r="K132" s="115"/>
    </row>
    <row r="133" spans="1:11" x14ac:dyDescent="0.25">
      <c r="A133" s="388"/>
      <c r="B133" s="389"/>
      <c r="C133" s="390"/>
      <c r="D133" s="127"/>
      <c r="E133" s="115"/>
      <c r="F133" s="127"/>
      <c r="G133" s="115"/>
      <c r="H133" s="185"/>
      <c r="I133" s="115"/>
      <c r="J133" s="185"/>
      <c r="K133" s="115"/>
    </row>
    <row r="134" spans="1:11" x14ac:dyDescent="0.25">
      <c r="A134" s="388"/>
      <c r="B134" s="389"/>
      <c r="C134" s="390"/>
      <c r="D134" s="127"/>
      <c r="E134" s="115"/>
      <c r="F134" s="127"/>
      <c r="G134" s="115"/>
      <c r="H134" s="185"/>
      <c r="I134" s="115"/>
      <c r="J134" s="185"/>
      <c r="K134" s="115"/>
    </row>
    <row r="135" spans="1:11" x14ac:dyDescent="0.25">
      <c r="A135" s="388"/>
      <c r="B135" s="389"/>
      <c r="C135" s="390"/>
      <c r="D135" s="127"/>
      <c r="E135" s="115"/>
      <c r="F135" s="127"/>
      <c r="G135" s="115"/>
      <c r="H135" s="185"/>
      <c r="I135" s="115"/>
      <c r="J135" s="185"/>
      <c r="K135" s="115"/>
    </row>
    <row r="136" spans="1:11" x14ac:dyDescent="0.25">
      <c r="A136" s="388"/>
      <c r="B136" s="389"/>
      <c r="C136" s="390"/>
      <c r="D136" s="127"/>
      <c r="E136" s="115"/>
      <c r="F136" s="127"/>
      <c r="G136" s="115"/>
      <c r="H136" s="185"/>
      <c r="I136" s="115"/>
      <c r="J136" s="185"/>
      <c r="K136" s="115"/>
    </row>
    <row r="137" spans="1:11" x14ac:dyDescent="0.25">
      <c r="A137" s="388"/>
      <c r="B137" s="389"/>
      <c r="C137" s="390"/>
      <c r="D137" s="127"/>
      <c r="E137" s="115"/>
      <c r="F137" s="127"/>
      <c r="G137" s="115"/>
      <c r="H137" s="185"/>
      <c r="I137" s="115"/>
      <c r="J137" s="185"/>
      <c r="K137" s="115"/>
    </row>
    <row r="138" spans="1:11" x14ac:dyDescent="0.25">
      <c r="A138" s="388"/>
      <c r="B138" s="389"/>
      <c r="C138" s="390"/>
      <c r="D138" s="127"/>
      <c r="E138" s="115"/>
      <c r="F138" s="127"/>
      <c r="G138" s="115"/>
      <c r="H138" s="185"/>
      <c r="I138" s="115"/>
      <c r="J138" s="185"/>
      <c r="K138" s="115"/>
    </row>
    <row r="139" spans="1:11" x14ac:dyDescent="0.25">
      <c r="A139" s="388"/>
      <c r="B139" s="389"/>
      <c r="C139" s="390"/>
      <c r="D139" s="127"/>
      <c r="E139" s="115"/>
      <c r="F139" s="127"/>
      <c r="G139" s="115"/>
      <c r="H139" s="185"/>
      <c r="I139" s="115"/>
      <c r="J139" s="185"/>
      <c r="K139" s="115"/>
    </row>
    <row r="140" spans="1:11" x14ac:dyDescent="0.25">
      <c r="A140" s="388"/>
      <c r="B140" s="389"/>
      <c r="C140" s="390"/>
      <c r="D140" s="127"/>
      <c r="E140" s="115"/>
      <c r="F140" s="127"/>
      <c r="G140" s="115"/>
      <c r="H140" s="185"/>
      <c r="I140" s="115"/>
      <c r="J140" s="185"/>
      <c r="K140" s="115"/>
    </row>
    <row r="141" spans="1:11" x14ac:dyDescent="0.25">
      <c r="A141" s="388"/>
      <c r="B141" s="389"/>
      <c r="C141" s="390"/>
      <c r="D141" s="185"/>
      <c r="E141" s="115"/>
      <c r="F141" s="185"/>
      <c r="G141" s="115"/>
      <c r="H141" s="185"/>
      <c r="I141" s="115"/>
      <c r="J141" s="185"/>
      <c r="K141" s="115"/>
    </row>
    <row r="142" spans="1:11" x14ac:dyDescent="0.25">
      <c r="A142" s="388"/>
      <c r="B142" s="389"/>
      <c r="C142" s="390"/>
      <c r="D142" s="185"/>
      <c r="E142" s="115"/>
      <c r="F142" s="185"/>
      <c r="G142" s="115"/>
      <c r="H142" s="185"/>
      <c r="I142" s="115"/>
      <c r="J142" s="185"/>
      <c r="K142" s="115"/>
    </row>
    <row r="143" spans="1:11" x14ac:dyDescent="0.25">
      <c r="A143" s="388"/>
      <c r="B143" s="389"/>
      <c r="C143" s="390"/>
      <c r="D143" s="185"/>
      <c r="E143" s="115"/>
      <c r="F143" s="185"/>
      <c r="G143" s="115"/>
      <c r="H143" s="185"/>
      <c r="I143" s="115"/>
      <c r="J143" s="185"/>
      <c r="K143" s="115"/>
    </row>
    <row r="144" spans="1:11" x14ac:dyDescent="0.25">
      <c r="A144" s="388"/>
      <c r="B144" s="389"/>
      <c r="C144" s="390"/>
      <c r="D144" s="185"/>
      <c r="E144" s="115"/>
      <c r="F144" s="185"/>
      <c r="G144" s="115"/>
      <c r="H144" s="185"/>
      <c r="I144" s="115"/>
      <c r="J144" s="185"/>
      <c r="K144" s="115"/>
    </row>
    <row r="145" spans="1:11" x14ac:dyDescent="0.25">
      <c r="A145" s="388"/>
      <c r="B145" s="389"/>
      <c r="C145" s="390"/>
      <c r="D145" s="185"/>
      <c r="E145" s="115"/>
      <c r="F145" s="185"/>
      <c r="G145" s="115"/>
      <c r="H145" s="185"/>
      <c r="I145" s="115"/>
      <c r="J145" s="185"/>
      <c r="K145" s="115"/>
    </row>
    <row r="146" spans="1:11" x14ac:dyDescent="0.25">
      <c r="A146" s="407"/>
      <c r="B146" s="408"/>
      <c r="C146" s="409"/>
      <c r="D146" s="186"/>
      <c r="E146" s="215"/>
      <c r="F146" s="186"/>
      <c r="G146" s="215"/>
      <c r="H146" s="186"/>
      <c r="I146" s="215"/>
      <c r="J146" s="186"/>
      <c r="K146" s="215"/>
    </row>
    <row r="147" spans="1:11" s="312" customFormat="1" x14ac:dyDescent="0.25">
      <c r="D147" s="293"/>
      <c r="E147" s="201"/>
      <c r="F147" s="294"/>
      <c r="G147" s="201"/>
      <c r="H147" s="294"/>
      <c r="I147" s="201"/>
      <c r="J147" s="294"/>
      <c r="K147" s="201"/>
    </row>
    <row r="148" spans="1:11" s="118" customFormat="1" x14ac:dyDescent="0.25">
      <c r="A148" s="405"/>
      <c r="B148" s="406"/>
      <c r="C148" s="406"/>
      <c r="D148" s="225"/>
      <c r="E148" s="224"/>
      <c r="F148" s="225"/>
      <c r="G148" s="224"/>
      <c r="H148" s="225"/>
      <c r="I148" s="224"/>
      <c r="J148" s="225"/>
      <c r="K148" s="224"/>
    </row>
    <row r="149" spans="1:11" x14ac:dyDescent="0.25">
      <c r="A149" s="391"/>
      <c r="B149" s="392"/>
      <c r="C149" s="393"/>
      <c r="D149" s="227"/>
      <c r="E149" s="117"/>
      <c r="F149" s="188"/>
      <c r="G149" s="117"/>
      <c r="H149" s="188"/>
      <c r="I149" s="117"/>
      <c r="J149" s="188"/>
      <c r="K149" s="117"/>
    </row>
    <row r="150" spans="1:11" x14ac:dyDescent="0.25">
      <c r="A150" s="388"/>
      <c r="B150" s="389"/>
      <c r="C150" s="390"/>
      <c r="D150" s="127"/>
      <c r="E150" s="115"/>
      <c r="F150" s="185"/>
      <c r="G150" s="115"/>
      <c r="H150" s="185"/>
      <c r="I150" s="115"/>
      <c r="J150" s="185"/>
      <c r="K150" s="115"/>
    </row>
    <row r="151" spans="1:11" x14ac:dyDescent="0.25">
      <c r="A151" s="391"/>
      <c r="B151" s="392"/>
      <c r="C151" s="393"/>
      <c r="D151" s="127"/>
      <c r="E151" s="117"/>
      <c r="F151" s="188"/>
      <c r="G151" s="117"/>
      <c r="H151" s="188"/>
      <c r="I151" s="117"/>
      <c r="J151" s="188"/>
      <c r="K151" s="117"/>
    </row>
    <row r="152" spans="1:11" x14ac:dyDescent="0.25">
      <c r="A152" s="388"/>
      <c r="B152" s="389"/>
      <c r="C152" s="390"/>
      <c r="D152" s="127"/>
      <c r="E152" s="115"/>
      <c r="F152" s="185"/>
      <c r="G152" s="115"/>
      <c r="H152" s="185"/>
      <c r="I152" s="115"/>
      <c r="J152" s="185"/>
      <c r="K152" s="115"/>
    </row>
    <row r="153" spans="1:11" x14ac:dyDescent="0.25">
      <c r="A153" s="391"/>
      <c r="B153" s="392"/>
      <c r="C153" s="393"/>
      <c r="D153" s="127"/>
      <c r="E153" s="117"/>
      <c r="F153" s="188"/>
      <c r="G153" s="117"/>
      <c r="H153" s="188"/>
      <c r="I153" s="117"/>
      <c r="J153" s="188"/>
      <c r="K153" s="117"/>
    </row>
    <row r="154" spans="1:11" x14ac:dyDescent="0.25">
      <c r="A154" s="388"/>
      <c r="B154" s="389"/>
      <c r="C154" s="390"/>
      <c r="D154" s="127"/>
      <c r="E154" s="115"/>
      <c r="F154" s="185"/>
      <c r="G154" s="115"/>
      <c r="H154" s="185"/>
      <c r="I154" s="115"/>
      <c r="J154" s="185"/>
      <c r="K154" s="115"/>
    </row>
    <row r="155" spans="1:11" x14ac:dyDescent="0.25">
      <c r="A155" s="391"/>
      <c r="B155" s="392"/>
      <c r="C155" s="393"/>
      <c r="D155" s="127"/>
      <c r="E155" s="117"/>
      <c r="F155" s="188"/>
      <c r="G155" s="117"/>
      <c r="H155" s="188"/>
      <c r="I155" s="117"/>
      <c r="J155" s="188"/>
      <c r="K155" s="117"/>
    </row>
    <row r="156" spans="1:11" x14ac:dyDescent="0.25">
      <c r="A156" s="388"/>
      <c r="B156" s="389"/>
      <c r="C156" s="390"/>
      <c r="D156" s="127"/>
      <c r="E156" s="115"/>
      <c r="F156" s="185"/>
      <c r="G156" s="115"/>
      <c r="H156" s="185"/>
      <c r="I156" s="115"/>
      <c r="J156" s="185"/>
      <c r="K156" s="115"/>
    </row>
    <row r="157" spans="1:11" x14ac:dyDescent="0.25">
      <c r="A157" s="391"/>
      <c r="B157" s="392"/>
      <c r="C157" s="393"/>
      <c r="D157" s="127"/>
      <c r="E157" s="117"/>
      <c r="F157" s="188"/>
      <c r="G157" s="117"/>
      <c r="H157" s="188"/>
      <c r="I157" s="117"/>
      <c r="J157" s="188"/>
      <c r="K157" s="117"/>
    </row>
    <row r="158" spans="1:11" x14ac:dyDescent="0.25">
      <c r="A158" s="388"/>
      <c r="B158" s="389"/>
      <c r="C158" s="390"/>
      <c r="D158" s="127"/>
      <c r="E158" s="115"/>
      <c r="F158" s="185"/>
      <c r="G158" s="115"/>
      <c r="H158" s="185"/>
      <c r="I158" s="115"/>
      <c r="J158" s="185"/>
      <c r="K158" s="115"/>
    </row>
    <row r="159" spans="1:11" x14ac:dyDescent="0.25">
      <c r="A159" s="391"/>
      <c r="B159" s="392"/>
      <c r="C159" s="393"/>
      <c r="D159" s="127"/>
      <c r="E159" s="117"/>
      <c r="F159" s="188"/>
      <c r="G159" s="117"/>
      <c r="H159" s="188"/>
      <c r="I159" s="117"/>
      <c r="J159" s="188"/>
      <c r="K159" s="117"/>
    </row>
    <row r="160" spans="1:11" x14ac:dyDescent="0.25">
      <c r="A160" s="388"/>
      <c r="B160" s="389"/>
      <c r="C160" s="390"/>
      <c r="D160" s="127"/>
      <c r="E160" s="115"/>
      <c r="F160" s="185"/>
      <c r="G160" s="115"/>
      <c r="H160" s="185"/>
      <c r="I160" s="115"/>
      <c r="J160" s="185"/>
      <c r="K160" s="115"/>
    </row>
    <row r="161" spans="1:17" x14ac:dyDescent="0.25">
      <c r="A161" s="391"/>
      <c r="B161" s="392"/>
      <c r="C161" s="393"/>
      <c r="D161" s="127"/>
      <c r="E161" s="117"/>
      <c r="F161" s="188"/>
      <c r="G161" s="117"/>
      <c r="H161" s="188"/>
      <c r="I161" s="117"/>
      <c r="J161" s="188"/>
      <c r="K161" s="117"/>
    </row>
    <row r="162" spans="1:17" x14ac:dyDescent="0.25">
      <c r="A162" s="388"/>
      <c r="B162" s="389"/>
      <c r="C162" s="390"/>
      <c r="D162" s="127"/>
      <c r="E162" s="115"/>
      <c r="F162" s="185"/>
      <c r="G162" s="115"/>
      <c r="H162" s="185"/>
      <c r="I162" s="115"/>
      <c r="J162" s="185"/>
      <c r="K162" s="115"/>
    </row>
    <row r="163" spans="1:17" x14ac:dyDescent="0.25">
      <c r="A163" s="391"/>
      <c r="B163" s="392"/>
      <c r="C163" s="393"/>
      <c r="D163" s="127"/>
      <c r="E163" s="117"/>
      <c r="F163" s="188"/>
      <c r="G163" s="117"/>
      <c r="H163" s="188"/>
      <c r="I163" s="117"/>
      <c r="J163" s="188"/>
      <c r="K163" s="117"/>
    </row>
    <row r="164" spans="1:17" x14ac:dyDescent="0.25">
      <c r="A164" s="388"/>
      <c r="B164" s="389"/>
      <c r="C164" s="390"/>
      <c r="D164" s="127"/>
      <c r="E164" s="115"/>
      <c r="F164" s="185"/>
      <c r="G164" s="115"/>
      <c r="H164" s="185"/>
      <c r="I164" s="115"/>
      <c r="J164" s="185"/>
      <c r="K164" s="115"/>
    </row>
    <row r="165" spans="1:17" x14ac:dyDescent="0.25">
      <c r="A165" s="391"/>
      <c r="B165" s="392"/>
      <c r="C165" s="393"/>
      <c r="D165" s="127"/>
      <c r="E165" s="117"/>
      <c r="F165" s="188"/>
      <c r="G165" s="117"/>
      <c r="H165" s="188"/>
      <c r="I165" s="117"/>
      <c r="J165" s="188"/>
      <c r="K165" s="117"/>
    </row>
    <row r="166" spans="1:17" x14ac:dyDescent="0.25">
      <c r="A166" s="388"/>
      <c r="B166" s="389"/>
      <c r="C166" s="390"/>
      <c r="D166" s="127"/>
      <c r="E166" s="115"/>
      <c r="F166" s="185"/>
      <c r="G166" s="115"/>
      <c r="H166" s="185"/>
      <c r="I166" s="115"/>
      <c r="J166" s="185"/>
      <c r="K166" s="115"/>
    </row>
    <row r="167" spans="1:17" x14ac:dyDescent="0.25">
      <c r="A167" s="391"/>
      <c r="B167" s="392"/>
      <c r="C167" s="393"/>
      <c r="D167" s="127"/>
      <c r="E167" s="117"/>
      <c r="F167" s="188"/>
      <c r="G167" s="117"/>
      <c r="H167" s="188"/>
      <c r="I167" s="117"/>
      <c r="J167" s="188"/>
      <c r="K167" s="117"/>
    </row>
    <row r="168" spans="1:17" x14ac:dyDescent="0.25">
      <c r="A168" s="388"/>
      <c r="B168" s="389"/>
      <c r="C168" s="390"/>
      <c r="D168" s="127"/>
      <c r="E168" s="115"/>
      <c r="F168" s="185"/>
      <c r="G168" s="115"/>
      <c r="H168" s="185"/>
      <c r="I168" s="115"/>
      <c r="J168" s="185"/>
      <c r="K168" s="115"/>
    </row>
    <row r="169" spans="1:17" x14ac:dyDescent="0.25">
      <c r="A169" s="391"/>
      <c r="B169" s="392"/>
      <c r="C169" s="393"/>
      <c r="D169" s="127"/>
      <c r="E169" s="117"/>
      <c r="F169" s="188"/>
      <c r="G169" s="117"/>
      <c r="H169" s="188"/>
      <c r="I169" s="117"/>
      <c r="J169" s="188"/>
      <c r="K169" s="117"/>
    </row>
    <row r="170" spans="1:17" x14ac:dyDescent="0.25">
      <c r="A170" s="388"/>
      <c r="B170" s="389"/>
      <c r="C170" s="390"/>
      <c r="D170" s="127"/>
      <c r="E170" s="115"/>
      <c r="F170" s="185"/>
      <c r="G170" s="115"/>
      <c r="H170" s="185"/>
      <c r="I170" s="115"/>
      <c r="J170" s="185"/>
      <c r="K170" s="115"/>
    </row>
    <row r="171" spans="1:17" x14ac:dyDescent="0.25">
      <c r="A171" s="391"/>
      <c r="B171" s="392"/>
      <c r="C171" s="393"/>
      <c r="D171" s="188"/>
      <c r="E171" s="117"/>
      <c r="F171" s="188"/>
      <c r="G171" s="117"/>
      <c r="H171" s="188"/>
      <c r="I171" s="117"/>
      <c r="J171" s="188"/>
      <c r="K171" s="117"/>
    </row>
    <row r="172" spans="1:17" x14ac:dyDescent="0.25">
      <c r="A172" s="388"/>
      <c r="B172" s="389"/>
      <c r="C172" s="390"/>
      <c r="D172" s="127"/>
      <c r="E172" s="115"/>
      <c r="F172" s="185"/>
      <c r="G172" s="115"/>
      <c r="H172" s="185"/>
      <c r="I172" s="115"/>
      <c r="J172" s="185"/>
      <c r="K172" s="115"/>
    </row>
    <row r="173" spans="1:17" x14ac:dyDescent="0.25">
      <c r="A173" s="394"/>
      <c r="B173" s="395"/>
      <c r="C173" s="396"/>
      <c r="D173" s="189"/>
      <c r="E173" s="126"/>
      <c r="F173" s="189"/>
      <c r="G173" s="125"/>
      <c r="H173" s="189"/>
      <c r="I173" s="125"/>
      <c r="J173" s="189"/>
      <c r="K173" s="125"/>
    </row>
    <row r="174" spans="1:17" s="312" customFormat="1" x14ac:dyDescent="0.25">
      <c r="A174" s="404"/>
      <c r="B174" s="404"/>
      <c r="C174" s="404"/>
      <c r="E174" s="201"/>
      <c r="G174" s="201"/>
      <c r="I174" s="201"/>
      <c r="K174" s="201"/>
    </row>
    <row r="175" spans="1:17" s="118" customFormat="1" x14ac:dyDescent="0.25">
      <c r="A175" s="405"/>
      <c r="B175" s="406"/>
      <c r="C175" s="406"/>
      <c r="D175" s="225"/>
      <c r="E175" s="224"/>
      <c r="F175" s="225"/>
      <c r="G175" s="224"/>
      <c r="H175" s="225"/>
      <c r="I175" s="224"/>
      <c r="J175" s="225"/>
      <c r="K175" s="224"/>
      <c r="L175" s="155"/>
      <c r="M175" s="155"/>
      <c r="N175" s="155"/>
      <c r="O175" s="155"/>
      <c r="P175" s="155"/>
      <c r="Q175" s="155"/>
    </row>
    <row r="176" spans="1:17" x14ac:dyDescent="0.25">
      <c r="A176" s="391"/>
      <c r="B176" s="392"/>
      <c r="C176" s="393"/>
      <c r="D176" s="188"/>
      <c r="E176" s="117"/>
      <c r="F176" s="188"/>
      <c r="G176" s="117"/>
      <c r="H176" s="188"/>
      <c r="I176" s="117"/>
      <c r="J176" s="188"/>
      <c r="K176" s="117"/>
    </row>
    <row r="177" spans="1:11" x14ac:dyDescent="0.25">
      <c r="A177" s="388"/>
      <c r="B177" s="389"/>
      <c r="C177" s="390"/>
      <c r="D177" s="185"/>
      <c r="E177" s="115"/>
      <c r="F177" s="185"/>
      <c r="G177" s="115"/>
      <c r="H177" s="185"/>
      <c r="I177" s="115"/>
      <c r="J177" s="185"/>
      <c r="K177" s="115"/>
    </row>
    <row r="178" spans="1:11" x14ac:dyDescent="0.25">
      <c r="A178" s="391"/>
      <c r="B178" s="392"/>
      <c r="C178" s="393"/>
      <c r="D178" s="188"/>
      <c r="E178" s="117"/>
      <c r="F178" s="188"/>
      <c r="G178" s="117"/>
      <c r="H178" s="188"/>
      <c r="I178" s="117"/>
      <c r="J178" s="188"/>
      <c r="K178" s="117"/>
    </row>
    <row r="179" spans="1:11" x14ac:dyDescent="0.25">
      <c r="A179" s="388"/>
      <c r="B179" s="389"/>
      <c r="C179" s="390"/>
      <c r="D179" s="185"/>
      <c r="E179" s="115"/>
      <c r="F179" s="185"/>
      <c r="G179" s="115"/>
      <c r="H179" s="185"/>
      <c r="I179" s="115"/>
      <c r="J179" s="185"/>
      <c r="K179" s="115"/>
    </row>
    <row r="180" spans="1:11" x14ac:dyDescent="0.25">
      <c r="A180" s="391"/>
      <c r="B180" s="392"/>
      <c r="C180" s="393"/>
      <c r="D180" s="188"/>
      <c r="E180" s="117"/>
      <c r="F180" s="188"/>
      <c r="G180" s="117"/>
      <c r="H180" s="188"/>
      <c r="I180" s="117"/>
      <c r="J180" s="188"/>
      <c r="K180" s="117"/>
    </row>
    <row r="181" spans="1:11" x14ac:dyDescent="0.25">
      <c r="A181" s="388"/>
      <c r="B181" s="389"/>
      <c r="C181" s="390"/>
      <c r="D181" s="185"/>
      <c r="E181" s="115"/>
      <c r="F181" s="185"/>
      <c r="G181" s="115"/>
      <c r="H181" s="185"/>
      <c r="I181" s="115"/>
      <c r="J181" s="185"/>
      <c r="K181" s="115"/>
    </row>
    <row r="182" spans="1:11" x14ac:dyDescent="0.25">
      <c r="A182" s="391"/>
      <c r="B182" s="392"/>
      <c r="C182" s="393"/>
      <c r="D182" s="188"/>
      <c r="E182" s="117"/>
      <c r="F182" s="188"/>
      <c r="G182" s="117"/>
      <c r="H182" s="188"/>
      <c r="I182" s="117"/>
      <c r="J182" s="188"/>
      <c r="K182" s="117"/>
    </row>
    <row r="183" spans="1:11" x14ac:dyDescent="0.25">
      <c r="A183" s="388"/>
      <c r="B183" s="389"/>
      <c r="C183" s="390"/>
      <c r="D183" s="185"/>
      <c r="E183" s="115"/>
      <c r="F183" s="185"/>
      <c r="G183" s="115"/>
      <c r="H183" s="185"/>
      <c r="I183" s="115"/>
      <c r="J183" s="185"/>
      <c r="K183" s="115"/>
    </row>
    <row r="184" spans="1:11" x14ac:dyDescent="0.25">
      <c r="A184" s="391"/>
      <c r="B184" s="392"/>
      <c r="C184" s="393"/>
      <c r="D184" s="188"/>
      <c r="E184" s="117"/>
      <c r="F184" s="188"/>
      <c r="G184" s="117"/>
      <c r="H184" s="188"/>
      <c r="I184" s="117"/>
      <c r="J184" s="188"/>
      <c r="K184" s="117"/>
    </row>
    <row r="185" spans="1:11" x14ac:dyDescent="0.25">
      <c r="A185" s="388"/>
      <c r="B185" s="389"/>
      <c r="C185" s="390"/>
      <c r="D185" s="185"/>
      <c r="E185" s="115"/>
      <c r="F185" s="185"/>
      <c r="G185" s="115"/>
      <c r="H185" s="185"/>
      <c r="I185" s="115"/>
      <c r="J185" s="185"/>
      <c r="K185" s="115"/>
    </row>
    <row r="186" spans="1:11" x14ac:dyDescent="0.25">
      <c r="A186" s="391"/>
      <c r="B186" s="392"/>
      <c r="C186" s="393"/>
      <c r="D186" s="188"/>
      <c r="E186" s="117"/>
      <c r="F186" s="188"/>
      <c r="G186" s="117"/>
      <c r="H186" s="188"/>
      <c r="I186" s="117"/>
      <c r="J186" s="188"/>
      <c r="K186" s="117"/>
    </row>
    <row r="187" spans="1:11" x14ac:dyDescent="0.25">
      <c r="A187" s="388"/>
      <c r="B187" s="389"/>
      <c r="C187" s="390"/>
      <c r="D187" s="185"/>
      <c r="E187" s="115"/>
      <c r="F187" s="185"/>
      <c r="G187" s="115"/>
      <c r="H187" s="185"/>
      <c r="I187" s="115"/>
      <c r="J187" s="185"/>
      <c r="K187" s="115"/>
    </row>
    <row r="188" spans="1:11" x14ac:dyDescent="0.25">
      <c r="A188" s="391"/>
      <c r="B188" s="392"/>
      <c r="C188" s="393"/>
      <c r="D188" s="188"/>
      <c r="E188" s="117"/>
      <c r="F188" s="188"/>
      <c r="G188" s="117"/>
      <c r="H188" s="188"/>
      <c r="I188" s="117"/>
      <c r="J188" s="188"/>
      <c r="K188" s="117"/>
    </row>
    <row r="189" spans="1:11" x14ac:dyDescent="0.25">
      <c r="A189" s="388"/>
      <c r="B189" s="389"/>
      <c r="C189" s="390"/>
      <c r="D189" s="185"/>
      <c r="E189" s="115"/>
      <c r="F189" s="185"/>
      <c r="G189" s="115"/>
      <c r="H189" s="185"/>
      <c r="I189" s="115"/>
      <c r="J189" s="185"/>
      <c r="K189" s="115"/>
    </row>
    <row r="190" spans="1:11" x14ac:dyDescent="0.25">
      <c r="A190" s="391"/>
      <c r="B190" s="392"/>
      <c r="C190" s="393"/>
      <c r="D190" s="188"/>
      <c r="E190" s="117"/>
      <c r="F190" s="188"/>
      <c r="G190" s="117"/>
      <c r="H190" s="188"/>
      <c r="I190" s="117"/>
      <c r="J190" s="188"/>
      <c r="K190" s="117"/>
    </row>
    <row r="191" spans="1:11" x14ac:dyDescent="0.25">
      <c r="A191" s="388"/>
      <c r="B191" s="389"/>
      <c r="C191" s="390"/>
      <c r="D191" s="185"/>
      <c r="E191" s="115"/>
      <c r="F191" s="185"/>
      <c r="G191" s="115"/>
      <c r="H191" s="185"/>
      <c r="I191" s="115"/>
      <c r="J191" s="185"/>
      <c r="K191" s="115"/>
    </row>
    <row r="192" spans="1:11" x14ac:dyDescent="0.25">
      <c r="A192" s="391"/>
      <c r="B192" s="392"/>
      <c r="C192" s="393"/>
      <c r="D192" s="188"/>
      <c r="E192" s="117"/>
      <c r="F192" s="188"/>
      <c r="G192" s="117"/>
      <c r="H192" s="188"/>
      <c r="I192" s="117"/>
      <c r="J192" s="188"/>
      <c r="K192" s="117"/>
    </row>
    <row r="193" spans="1:11" x14ac:dyDescent="0.25">
      <c r="A193" s="388"/>
      <c r="B193" s="389"/>
      <c r="C193" s="390"/>
      <c r="D193" s="185"/>
      <c r="E193" s="115"/>
      <c r="F193" s="185"/>
      <c r="G193" s="115"/>
      <c r="H193" s="185"/>
      <c r="I193" s="115"/>
      <c r="J193" s="185"/>
      <c r="K193" s="115"/>
    </row>
    <row r="194" spans="1:11" x14ac:dyDescent="0.25">
      <c r="A194" s="391"/>
      <c r="B194" s="392"/>
      <c r="C194" s="393"/>
      <c r="D194" s="188"/>
      <c r="E194" s="117"/>
      <c r="F194" s="188"/>
      <c r="G194" s="117"/>
      <c r="H194" s="188"/>
      <c r="I194" s="117"/>
      <c r="J194" s="188"/>
      <c r="K194" s="117"/>
    </row>
    <row r="195" spans="1:11" x14ac:dyDescent="0.25">
      <c r="A195" s="388"/>
      <c r="B195" s="389"/>
      <c r="C195" s="390"/>
      <c r="D195" s="185"/>
      <c r="E195" s="115"/>
      <c r="F195" s="185"/>
      <c r="G195" s="115"/>
      <c r="H195" s="185"/>
      <c r="I195" s="115"/>
      <c r="J195" s="185"/>
      <c r="K195" s="115"/>
    </row>
    <row r="196" spans="1:11" x14ac:dyDescent="0.25">
      <c r="A196" s="394"/>
      <c r="B196" s="395"/>
      <c r="C196" s="396"/>
      <c r="D196" s="189"/>
      <c r="E196" s="125"/>
      <c r="F196" s="189"/>
      <c r="G196" s="125"/>
      <c r="H196" s="189"/>
      <c r="I196" s="125"/>
      <c r="J196" s="189"/>
      <c r="K196" s="125"/>
    </row>
    <row r="197" spans="1:11" s="312" customFormat="1" x14ac:dyDescent="0.25">
      <c r="D197" s="200"/>
      <c r="E197" s="201"/>
      <c r="F197" s="200"/>
      <c r="G197" s="201"/>
      <c r="H197" s="200"/>
      <c r="I197" s="201"/>
      <c r="J197" s="200"/>
      <c r="K197" s="201"/>
    </row>
    <row r="198" spans="1:11" x14ac:dyDescent="0.25">
      <c r="A198" s="399" t="s">
        <v>1874</v>
      </c>
      <c r="B198" s="400"/>
      <c r="C198" s="400"/>
      <c r="D198" s="400"/>
      <c r="E198" s="400"/>
      <c r="F198" s="400"/>
      <c r="G198" s="400"/>
      <c r="H198" s="400"/>
      <c r="I198" s="400"/>
      <c r="J198" s="400"/>
      <c r="K198" s="401"/>
    </row>
    <row r="199" spans="1:11" s="312" customFormat="1" x14ac:dyDescent="0.25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</row>
    <row r="200" spans="1:11" s="312" customFormat="1" x14ac:dyDescent="0.25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</row>
    <row r="201" spans="1:11" s="312" customFormat="1" x14ac:dyDescent="0.25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</row>
    <row r="202" spans="1:11" s="312" customFormat="1" x14ac:dyDescent="0.25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</row>
    <row r="203" spans="1:11" s="312" customFormat="1" x14ac:dyDescent="0.25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1" s="312" customFormat="1" x14ac:dyDescent="0.2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</row>
    <row r="205" spans="1:11" s="312" customFormat="1" x14ac:dyDescent="0.2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</row>
    <row r="206" spans="1:11" s="312" customFormat="1" x14ac:dyDescent="0.25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</row>
    <row r="207" spans="1:11" s="312" customFormat="1" x14ac:dyDescent="0.25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</row>
    <row r="208" spans="1:11" s="312" customFormat="1" x14ac:dyDescent="0.25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</row>
    <row r="209" spans="1:12" s="312" customFormat="1" x14ac:dyDescent="0.25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</row>
    <row r="210" spans="1:12" s="312" customFormat="1" x14ac:dyDescent="0.25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</row>
    <row r="211" spans="1:12" s="312" customFormat="1" x14ac:dyDescent="0.25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</row>
    <row r="212" spans="1:12" s="312" customFormat="1" x14ac:dyDescent="0.25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</row>
    <row r="213" spans="1:12" s="312" customFormat="1" x14ac:dyDescent="0.25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</row>
    <row r="214" spans="1:12" s="312" customFormat="1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2" s="118" customFormat="1" x14ac:dyDescent="0.25">
      <c r="A215" s="402"/>
      <c r="B215" s="403"/>
      <c r="C215" s="403"/>
      <c r="D215" s="225"/>
      <c r="E215" s="224"/>
      <c r="F215" s="225"/>
      <c r="G215" s="224"/>
      <c r="H215" s="225"/>
      <c r="I215" s="224"/>
      <c r="J215" s="225"/>
      <c r="K215" s="224"/>
    </row>
    <row r="216" spans="1:12" x14ac:dyDescent="0.25">
      <c r="A216" s="391"/>
      <c r="B216" s="392"/>
      <c r="C216" s="393"/>
      <c r="D216" s="188"/>
      <c r="E216" s="117"/>
      <c r="F216" s="188"/>
      <c r="G216" s="117"/>
      <c r="H216" s="188"/>
      <c r="I216" s="117"/>
      <c r="J216" s="188"/>
      <c r="K216" s="117"/>
    </row>
    <row r="217" spans="1:12" x14ac:dyDescent="0.25">
      <c r="A217" s="388"/>
      <c r="B217" s="389"/>
      <c r="C217" s="390"/>
      <c r="D217" s="194"/>
      <c r="E217" s="168"/>
      <c r="F217" s="194"/>
      <c r="G217" s="168"/>
      <c r="H217" s="194"/>
      <c r="I217" s="168"/>
      <c r="J217" s="194"/>
      <c r="K217" s="168"/>
    </row>
    <row r="218" spans="1:12" x14ac:dyDescent="0.25">
      <c r="A218" s="391"/>
      <c r="B218" s="392"/>
      <c r="C218" s="393"/>
      <c r="D218" s="188"/>
      <c r="E218" s="117"/>
      <c r="F218" s="188"/>
      <c r="G218" s="117"/>
      <c r="H218" s="188"/>
      <c r="I218" s="117"/>
      <c r="J218" s="188"/>
      <c r="K218" s="117"/>
    </row>
    <row r="219" spans="1:12" x14ac:dyDescent="0.25">
      <c r="A219" s="388"/>
      <c r="B219" s="389"/>
      <c r="C219" s="390"/>
      <c r="D219" s="185"/>
      <c r="E219" s="115"/>
      <c r="F219" s="185"/>
      <c r="G219" s="115"/>
      <c r="H219" s="185"/>
      <c r="I219" s="115"/>
      <c r="J219" s="185"/>
      <c r="K219" s="115"/>
    </row>
    <row r="220" spans="1:12" x14ac:dyDescent="0.25">
      <c r="A220" s="391"/>
      <c r="B220" s="392"/>
      <c r="C220" s="393"/>
      <c r="D220" s="188"/>
      <c r="E220" s="117"/>
      <c r="F220" s="188"/>
      <c r="G220" s="117"/>
      <c r="H220" s="188"/>
      <c r="I220" s="117"/>
      <c r="J220" s="188"/>
      <c r="K220" s="117"/>
    </row>
    <row r="221" spans="1:12" x14ac:dyDescent="0.25">
      <c r="A221" s="388"/>
      <c r="B221" s="389"/>
      <c r="C221" s="390"/>
      <c r="D221" s="185"/>
      <c r="E221" s="115"/>
      <c r="F221" s="185"/>
      <c r="G221" s="115"/>
      <c r="H221" s="185"/>
      <c r="I221" s="115"/>
      <c r="J221" s="185"/>
      <c r="K221" s="115"/>
    </row>
    <row r="222" spans="1:12" x14ac:dyDescent="0.25">
      <c r="A222" s="391"/>
      <c r="B222" s="392"/>
      <c r="C222" s="393"/>
      <c r="D222" s="147"/>
      <c r="E222" s="117"/>
      <c r="F222" s="147"/>
      <c r="G222" s="117"/>
      <c r="H222" s="147"/>
      <c r="I222" s="117"/>
      <c r="J222" s="147"/>
      <c r="K222" s="117"/>
    </row>
    <row r="223" spans="1:12" x14ac:dyDescent="0.25">
      <c r="A223" s="388"/>
      <c r="B223" s="389"/>
      <c r="C223" s="390"/>
      <c r="D223" s="120"/>
      <c r="E223" s="115"/>
      <c r="F223" s="120"/>
      <c r="G223" s="115"/>
      <c r="H223" s="120"/>
      <c r="I223" s="115"/>
      <c r="J223" s="185"/>
      <c r="K223" s="115"/>
      <c r="L223" s="312"/>
    </row>
    <row r="224" spans="1:12" x14ac:dyDescent="0.25">
      <c r="A224" s="391"/>
      <c r="B224" s="392"/>
      <c r="C224" s="393"/>
      <c r="D224" s="188"/>
      <c r="E224" s="117"/>
      <c r="F224" s="188"/>
      <c r="G224" s="117"/>
      <c r="H224" s="188"/>
      <c r="I224" s="117"/>
      <c r="J224" s="188"/>
      <c r="K224" s="117"/>
    </row>
    <row r="225" spans="1:11" x14ac:dyDescent="0.25">
      <c r="A225" s="388"/>
      <c r="B225" s="389"/>
      <c r="C225" s="390"/>
      <c r="D225" s="185"/>
      <c r="E225" s="115"/>
      <c r="F225" s="185"/>
      <c r="G225" s="115"/>
      <c r="H225" s="185"/>
      <c r="I225" s="115"/>
      <c r="J225" s="185"/>
      <c r="K225" s="115"/>
    </row>
    <row r="226" spans="1:11" x14ac:dyDescent="0.25">
      <c r="A226" s="391"/>
      <c r="B226" s="392"/>
      <c r="C226" s="393"/>
      <c r="D226" s="195"/>
      <c r="E226" s="117"/>
      <c r="F226" s="195"/>
      <c r="G226" s="117"/>
      <c r="H226" s="195"/>
      <c r="I226" s="117"/>
      <c r="J226" s="195"/>
      <c r="K226" s="117"/>
    </row>
    <row r="227" spans="1:11" x14ac:dyDescent="0.25">
      <c r="A227" s="394"/>
      <c r="B227" s="395"/>
      <c r="C227" s="396"/>
      <c r="D227" s="189"/>
      <c r="E227" s="125"/>
      <c r="F227" s="189"/>
      <c r="G227" s="125"/>
      <c r="H227" s="189"/>
      <c r="I227" s="125"/>
      <c r="J227" s="189"/>
      <c r="K227" s="125"/>
    </row>
    <row r="228" spans="1:11" x14ac:dyDescent="0.25">
      <c r="A228" s="397"/>
      <c r="B228" s="397"/>
      <c r="C228" s="397"/>
      <c r="D228" s="196"/>
    </row>
    <row r="229" spans="1:11" x14ac:dyDescent="0.25">
      <c r="H229" s="398" t="s">
        <v>3234</v>
      </c>
      <c r="I229" s="398"/>
      <c r="J229" s="398"/>
      <c r="K229" s="398"/>
    </row>
  </sheetData>
  <mergeCells count="168"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B5:D5"/>
    <mergeCell ref="F5:H5"/>
    <mergeCell ref="J5:K5"/>
    <mergeCell ref="B43:D43"/>
    <mergeCell ref="B44:D44"/>
    <mergeCell ref="B45:D45"/>
    <mergeCell ref="B46:D46"/>
    <mergeCell ref="B47:D47"/>
    <mergeCell ref="B49:D49"/>
    <mergeCell ref="A8:C8"/>
    <mergeCell ref="B38:D38"/>
    <mergeCell ref="B39:D39"/>
    <mergeCell ref="B40:D40"/>
    <mergeCell ref="B41:D41"/>
    <mergeCell ref="B42:D42"/>
    <mergeCell ref="B56:D56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5:D55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A99:K99"/>
    <mergeCell ref="A101:C101"/>
    <mergeCell ref="A102:C102"/>
    <mergeCell ref="A103:C103"/>
    <mergeCell ref="B75:D75"/>
    <mergeCell ref="B76:D76"/>
    <mergeCell ref="B77:D77"/>
    <mergeCell ref="B78:D78"/>
    <mergeCell ref="B79:D79"/>
    <mergeCell ref="B80:D80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2:C132"/>
    <mergeCell ref="A133:C133"/>
    <mergeCell ref="A134:C134"/>
    <mergeCell ref="A148:C148"/>
    <mergeCell ref="A149:C149"/>
    <mergeCell ref="A150:C150"/>
    <mergeCell ref="A151:C151"/>
    <mergeCell ref="A152:C152"/>
    <mergeCell ref="A153:C153"/>
    <mergeCell ref="A141:C141"/>
    <mergeCell ref="A142:C142"/>
    <mergeCell ref="A143:C143"/>
    <mergeCell ref="A144:C144"/>
    <mergeCell ref="A145:C145"/>
    <mergeCell ref="A146:C146"/>
    <mergeCell ref="A160:C160"/>
    <mergeCell ref="A161:C161"/>
    <mergeCell ref="A162:C162"/>
    <mergeCell ref="A163:C163"/>
    <mergeCell ref="A164:C164"/>
    <mergeCell ref="A165:C165"/>
    <mergeCell ref="A154:C154"/>
    <mergeCell ref="A155:C155"/>
    <mergeCell ref="A156:C156"/>
    <mergeCell ref="A157:C157"/>
    <mergeCell ref="A158:C158"/>
    <mergeCell ref="A159:C159"/>
    <mergeCell ref="A172:C172"/>
    <mergeCell ref="A173:C173"/>
    <mergeCell ref="A174:C174"/>
    <mergeCell ref="A175:C175"/>
    <mergeCell ref="A176:C176"/>
    <mergeCell ref="A177:C177"/>
    <mergeCell ref="A166:C166"/>
    <mergeCell ref="A167:C167"/>
    <mergeCell ref="A168:C168"/>
    <mergeCell ref="A169:C169"/>
    <mergeCell ref="A170:C170"/>
    <mergeCell ref="A171:C171"/>
    <mergeCell ref="A184:C184"/>
    <mergeCell ref="A185:C185"/>
    <mergeCell ref="A186:C186"/>
    <mergeCell ref="A187:C187"/>
    <mergeCell ref="A188:C188"/>
    <mergeCell ref="A189:C189"/>
    <mergeCell ref="A178:C178"/>
    <mergeCell ref="A179:C179"/>
    <mergeCell ref="A180:C180"/>
    <mergeCell ref="A181:C181"/>
    <mergeCell ref="A182:C182"/>
    <mergeCell ref="A183:C183"/>
    <mergeCell ref="A196:C196"/>
    <mergeCell ref="A198:K198"/>
    <mergeCell ref="A215:C215"/>
    <mergeCell ref="A216:C216"/>
    <mergeCell ref="A217:C217"/>
    <mergeCell ref="A218:C218"/>
    <mergeCell ref="A190:C190"/>
    <mergeCell ref="A191:C191"/>
    <mergeCell ref="A192:C192"/>
    <mergeCell ref="A193:C193"/>
    <mergeCell ref="A194:C194"/>
    <mergeCell ref="A195:C195"/>
    <mergeCell ref="A225:C225"/>
    <mergeCell ref="A226:C226"/>
    <mergeCell ref="A227:C227"/>
    <mergeCell ref="A228:C228"/>
    <mergeCell ref="H229:K229"/>
    <mergeCell ref="A219:C219"/>
    <mergeCell ref="A220:C220"/>
    <mergeCell ref="A221:C221"/>
    <mergeCell ref="A222:C222"/>
    <mergeCell ref="A223:C223"/>
    <mergeCell ref="A224:C224"/>
  </mergeCells>
  <conditionalFormatting sqref="A116:K142 A216:K226 A104:K105 A107:K109 A144:K146">
    <cfRule type="expression" dxfId="119" priority="29">
      <formula>MOD(ROW(),2)=0</formula>
    </cfRule>
    <cfRule type="expression" dxfId="118" priority="30">
      <formula>MOD(ROW(),2)=1</formula>
    </cfRule>
  </conditionalFormatting>
  <conditionalFormatting sqref="A176:K196 A102:K103 A171:K171 A149:C170 E149:K170 A172:C172 E172:K172 A173:D173 F173:K173">
    <cfRule type="expression" dxfId="117" priority="27">
      <formula>MOD(ROW(),2)=0</formula>
    </cfRule>
    <cfRule type="expression" dxfId="116" priority="28">
      <formula>MOD(ROW(),2)=1</formula>
    </cfRule>
  </conditionalFormatting>
  <conditionalFormatting sqref="E173">
    <cfRule type="expression" dxfId="115" priority="21">
      <formula>MOD(ROW(),2)=0</formula>
    </cfRule>
    <cfRule type="expression" dxfId="114" priority="22">
      <formula>MOD(ROW(),2)=1</formula>
    </cfRule>
  </conditionalFormatting>
  <conditionalFormatting sqref="D150:D170">
    <cfRule type="expression" dxfId="113" priority="25">
      <formula>MOD(ROW(),2)=0</formula>
    </cfRule>
    <cfRule type="expression" dxfId="112" priority="26">
      <formula>MOD(ROW(),2)=1</formula>
    </cfRule>
  </conditionalFormatting>
  <conditionalFormatting sqref="D172">
    <cfRule type="expression" dxfId="111" priority="23">
      <formula>MOD(ROW(),2)=0</formula>
    </cfRule>
    <cfRule type="expression" dxfId="110" priority="24">
      <formula>MOD(ROW(),2)=1</formula>
    </cfRule>
  </conditionalFormatting>
  <conditionalFormatting sqref="D149">
    <cfRule type="expression" dxfId="109" priority="19">
      <formula>MOD(ROW(),2)=0</formula>
    </cfRule>
    <cfRule type="expression" dxfId="108" priority="20">
      <formula>MOD(ROW(),2)=1</formula>
    </cfRule>
  </conditionalFormatting>
  <conditionalFormatting sqref="B39:D40 F39:J40 F42:J55 B42:D55">
    <cfRule type="expression" dxfId="107" priority="17">
      <formula>MOD(ROW(),2)=1</formula>
    </cfRule>
    <cfRule type="expression" dxfId="106" priority="18">
      <formula>MOD(ROW(),2)=0</formula>
    </cfRule>
  </conditionalFormatting>
  <conditionalFormatting sqref="B59:D81 F59:J81">
    <cfRule type="expression" dxfId="105" priority="15">
      <formula>MOD(ROW(),2)=1</formula>
    </cfRule>
    <cfRule type="expression" dxfId="104" priority="16">
      <formula>MOD(ROW(),2)=0</formula>
    </cfRule>
  </conditionalFormatting>
  <conditionalFormatting sqref="A143:K143">
    <cfRule type="expression" dxfId="103" priority="13">
      <formula>MOD(ROW(),2)=0</formula>
    </cfRule>
    <cfRule type="expression" dxfId="102" priority="14">
      <formula>MOD(ROW(),2)=1</formula>
    </cfRule>
  </conditionalFormatting>
  <conditionalFormatting sqref="B41:D41 F41:J41">
    <cfRule type="expression" dxfId="101" priority="11">
      <formula>MOD(ROW(),2)=1</formula>
    </cfRule>
    <cfRule type="expression" dxfId="100" priority="12">
      <formula>MOD(ROW(),2)=0</formula>
    </cfRule>
  </conditionalFormatting>
  <conditionalFormatting sqref="A106:K106">
    <cfRule type="expression" dxfId="99" priority="9">
      <formula>MOD(ROW(),2)=0</formula>
    </cfRule>
    <cfRule type="expression" dxfId="98" priority="10">
      <formula>MOD(ROW(),2)=1</formula>
    </cfRule>
  </conditionalFormatting>
  <conditionalFormatting sqref="A110:A113 D110:K113">
    <cfRule type="expression" dxfId="97" priority="7">
      <formula>MOD(ROW(),2)=0</formula>
    </cfRule>
    <cfRule type="expression" dxfId="96" priority="8">
      <formula>MOD(ROW(),2)=1</formula>
    </cfRule>
  </conditionalFormatting>
  <conditionalFormatting sqref="E39:E40 E42:E55">
    <cfRule type="expression" dxfId="95" priority="5">
      <formula>MOD(ROW(),2)=1</formula>
    </cfRule>
    <cfRule type="expression" dxfId="94" priority="6">
      <formula>MOD(ROW(),2)=0</formula>
    </cfRule>
  </conditionalFormatting>
  <conditionalFormatting sqref="E41">
    <cfRule type="expression" dxfId="93" priority="3">
      <formula>MOD(ROW(),2)=1</formula>
    </cfRule>
    <cfRule type="expression" dxfId="92" priority="4">
      <formula>MOD(ROW(),2)=0</formula>
    </cfRule>
  </conditionalFormatting>
  <conditionalFormatting sqref="E59:E81">
    <cfRule type="expression" dxfId="91" priority="1">
      <formula>MOD(ROW(),2)=1</formula>
    </cfRule>
    <cfRule type="expression" dxfId="90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7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P56"/>
  <sheetViews>
    <sheetView zoomScale="80" zoomScaleNormal="80" workbookViewId="0">
      <selection activeCell="K14" sqref="K14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5" width="10.7109375" style="175" customWidth="1"/>
    <col min="16" max="16" width="10.7109375" style="91" customWidth="1"/>
    <col min="17" max="17" width="9.140625" style="41"/>
    <col min="18" max="18" width="34.42578125" style="41" bestFit="1" customWidth="1"/>
    <col min="19" max="16384" width="9.140625" style="41"/>
  </cols>
  <sheetData>
    <row r="1" spans="1:15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  <c r="O1" s="262"/>
    </row>
    <row r="2" spans="1:15" s="42" customFormat="1" ht="15" customHeight="1" x14ac:dyDescent="0.25">
      <c r="A2" s="42" t="s">
        <v>1770</v>
      </c>
      <c r="B2" s="1" t="s">
        <v>1623</v>
      </c>
      <c r="C2" s="1" t="s">
        <v>1624</v>
      </c>
      <c r="D2" s="45"/>
      <c r="E2" s="45"/>
      <c r="F2" s="46"/>
      <c r="G2" s="46"/>
      <c r="H2" s="9" t="s">
        <v>1889</v>
      </c>
      <c r="I2" s="42" t="s">
        <v>1886</v>
      </c>
      <c r="J2" s="42" t="s">
        <v>1887</v>
      </c>
      <c r="K2" s="42" t="s">
        <v>1888</v>
      </c>
      <c r="L2" s="27"/>
      <c r="M2" s="36"/>
      <c r="N2" s="39"/>
      <c r="O2" s="262"/>
    </row>
    <row r="3" spans="1:15" s="42" customFormat="1" ht="15" customHeight="1" x14ac:dyDescent="0.25">
      <c r="A3" s="156" t="s">
        <v>1899</v>
      </c>
      <c r="B3" s="1"/>
      <c r="C3" s="1"/>
      <c r="D3" s="36"/>
      <c r="E3" s="36"/>
      <c r="F3" s="105"/>
      <c r="G3" s="105"/>
      <c r="H3" s="104"/>
      <c r="I3" s="42" t="s">
        <v>1884</v>
      </c>
      <c r="J3" s="42" t="s">
        <v>1885</v>
      </c>
      <c r="K3" s="42">
        <v>190</v>
      </c>
      <c r="L3" s="27">
        <v>1</v>
      </c>
      <c r="M3" s="36">
        <v>1</v>
      </c>
      <c r="N3" s="39">
        <v>1</v>
      </c>
      <c r="O3" s="262"/>
    </row>
    <row r="4" spans="1:15" s="42" customFormat="1" ht="15" hidden="1" customHeight="1" x14ac:dyDescent="0.25">
      <c r="A4" s="42" t="s">
        <v>943</v>
      </c>
      <c r="B4" s="3" t="s">
        <v>334</v>
      </c>
      <c r="C4" s="3" t="s">
        <v>1625</v>
      </c>
      <c r="D4" s="5" t="s">
        <v>373</v>
      </c>
      <c r="E4" s="5" t="s">
        <v>2011</v>
      </c>
      <c r="F4" s="7" t="s">
        <v>411</v>
      </c>
      <c r="G4" s="7" t="s">
        <v>2139</v>
      </c>
      <c r="H4" s="43"/>
      <c r="L4" s="27"/>
      <c r="M4" s="36"/>
      <c r="N4" s="39"/>
      <c r="O4" s="262"/>
    </row>
    <row r="5" spans="1:15" s="42" customFormat="1" ht="15" hidden="1" customHeight="1" x14ac:dyDescent="0.25">
      <c r="A5" s="42" t="s">
        <v>944</v>
      </c>
      <c r="B5" s="3" t="s">
        <v>335</v>
      </c>
      <c r="C5" s="3" t="s">
        <v>1626</v>
      </c>
      <c r="D5" s="5" t="s">
        <v>374</v>
      </c>
      <c r="E5" s="5" t="s">
        <v>2012</v>
      </c>
      <c r="F5" s="7" t="s">
        <v>412</v>
      </c>
      <c r="G5" s="7" t="s">
        <v>2140</v>
      </c>
      <c r="H5" s="43"/>
      <c r="L5" s="27"/>
      <c r="M5" s="36"/>
      <c r="N5" s="39"/>
      <c r="O5" s="262"/>
    </row>
    <row r="6" spans="1:15" s="42" customFormat="1" ht="15" hidden="1" customHeight="1" x14ac:dyDescent="0.25">
      <c r="A6" s="42" t="s">
        <v>945</v>
      </c>
      <c r="B6" s="3" t="s">
        <v>336</v>
      </c>
      <c r="C6" s="3" t="s">
        <v>1627</v>
      </c>
      <c r="D6" s="5" t="s">
        <v>375</v>
      </c>
      <c r="E6" s="5" t="s">
        <v>2013</v>
      </c>
      <c r="F6" s="7" t="s">
        <v>413</v>
      </c>
      <c r="G6" s="7" t="s">
        <v>2141</v>
      </c>
      <c r="H6" s="43"/>
      <c r="L6" s="27"/>
      <c r="M6" s="36"/>
      <c r="N6" s="39"/>
      <c r="O6" s="262"/>
    </row>
    <row r="7" spans="1:15" s="42" customFormat="1" ht="15" hidden="1" customHeight="1" x14ac:dyDescent="0.25">
      <c r="A7" s="42" t="s">
        <v>969</v>
      </c>
      <c r="B7" s="3" t="s">
        <v>337</v>
      </c>
      <c r="C7" s="3" t="s">
        <v>1628</v>
      </c>
      <c r="D7" s="5" t="s">
        <v>376</v>
      </c>
      <c r="E7" s="5" t="s">
        <v>2014</v>
      </c>
      <c r="F7" s="7" t="s">
        <v>414</v>
      </c>
      <c r="G7" s="7" t="s">
        <v>2142</v>
      </c>
      <c r="H7" s="43"/>
      <c r="L7" s="27"/>
      <c r="M7" s="36"/>
      <c r="N7" s="39"/>
      <c r="O7" s="262"/>
    </row>
    <row r="8" spans="1:15" s="42" customFormat="1" ht="15" hidden="1" customHeight="1" x14ac:dyDescent="0.25">
      <c r="A8" s="42" t="s">
        <v>946</v>
      </c>
      <c r="B8" s="3" t="s">
        <v>338</v>
      </c>
      <c r="C8" s="3" t="s">
        <v>1629</v>
      </c>
      <c r="D8" s="5" t="s">
        <v>377</v>
      </c>
      <c r="E8" s="5" t="s">
        <v>2015</v>
      </c>
      <c r="F8" s="7" t="s">
        <v>415</v>
      </c>
      <c r="G8" s="7" t="s">
        <v>2143</v>
      </c>
      <c r="H8" s="43"/>
      <c r="L8" s="27"/>
      <c r="M8" s="36"/>
      <c r="N8" s="39"/>
      <c r="O8" s="262"/>
    </row>
    <row r="9" spans="1:15" s="42" customFormat="1" ht="15" hidden="1" customHeight="1" x14ac:dyDescent="0.25">
      <c r="A9" s="42" t="s">
        <v>947</v>
      </c>
      <c r="B9" s="3" t="s">
        <v>339</v>
      </c>
      <c r="C9" s="3" t="s">
        <v>1630</v>
      </c>
      <c r="D9" s="5" t="s">
        <v>378</v>
      </c>
      <c r="E9" s="5" t="s">
        <v>2016</v>
      </c>
      <c r="F9" s="7" t="s">
        <v>416</v>
      </c>
      <c r="G9" s="7" t="s">
        <v>2144</v>
      </c>
      <c r="H9" s="43"/>
      <c r="L9" s="27"/>
      <c r="M9" s="36"/>
      <c r="N9" s="39"/>
      <c r="O9" s="262"/>
    </row>
    <row r="10" spans="1:15" s="42" customFormat="1" ht="15" hidden="1" customHeight="1" x14ac:dyDescent="0.25">
      <c r="A10" s="42" t="s">
        <v>948</v>
      </c>
      <c r="B10" s="3" t="s">
        <v>340</v>
      </c>
      <c r="C10" s="3" t="s">
        <v>1631</v>
      </c>
      <c r="D10" s="5" t="s">
        <v>379</v>
      </c>
      <c r="E10" s="5" t="s">
        <v>2017</v>
      </c>
      <c r="F10" s="7" t="s">
        <v>417</v>
      </c>
      <c r="G10" s="7" t="s">
        <v>2145</v>
      </c>
      <c r="H10" s="43"/>
      <c r="L10" s="27"/>
      <c r="M10" s="36"/>
      <c r="N10" s="39"/>
      <c r="O10" s="262"/>
    </row>
    <row r="11" spans="1:15" s="42" customFormat="1" ht="15" hidden="1" customHeight="1" x14ac:dyDescent="0.25">
      <c r="A11" s="42" t="s">
        <v>949</v>
      </c>
      <c r="B11" s="3" t="s">
        <v>341</v>
      </c>
      <c r="C11" s="3" t="s">
        <v>1632</v>
      </c>
      <c r="D11" s="5" t="s">
        <v>380</v>
      </c>
      <c r="E11" s="5" t="s">
        <v>2018</v>
      </c>
      <c r="F11" s="7" t="s">
        <v>418</v>
      </c>
      <c r="G11" s="7" t="s">
        <v>2146</v>
      </c>
      <c r="H11" s="43"/>
      <c r="L11" s="27"/>
      <c r="M11" s="36"/>
      <c r="N11" s="39"/>
      <c r="O11" s="262"/>
    </row>
    <row r="12" spans="1:15" s="42" customFormat="1" ht="15" hidden="1" customHeight="1" x14ac:dyDescent="0.25">
      <c r="A12" s="42" t="s">
        <v>970</v>
      </c>
      <c r="B12" s="3" t="s">
        <v>342</v>
      </c>
      <c r="C12" s="3" t="s">
        <v>1633</v>
      </c>
      <c r="D12" s="5" t="s">
        <v>381</v>
      </c>
      <c r="E12" s="5" t="s">
        <v>2019</v>
      </c>
      <c r="F12" s="7" t="s">
        <v>419</v>
      </c>
      <c r="G12" s="7" t="s">
        <v>2147</v>
      </c>
      <c r="H12" s="43"/>
      <c r="L12" s="27"/>
      <c r="M12" s="36"/>
      <c r="N12" s="39"/>
      <c r="O12" s="262"/>
    </row>
    <row r="13" spans="1:15" s="42" customFormat="1" ht="15" hidden="1" customHeight="1" x14ac:dyDescent="0.25">
      <c r="A13" s="42" t="s">
        <v>969</v>
      </c>
      <c r="B13" s="3" t="s">
        <v>343</v>
      </c>
      <c r="C13" s="3" t="s">
        <v>1634</v>
      </c>
      <c r="D13" s="5" t="s">
        <v>382</v>
      </c>
      <c r="E13" s="5" t="s">
        <v>2020</v>
      </c>
      <c r="F13" s="7" t="s">
        <v>420</v>
      </c>
      <c r="G13" s="7" t="s">
        <v>2148</v>
      </c>
      <c r="H13" s="43"/>
      <c r="L13" s="27"/>
      <c r="M13" s="36"/>
      <c r="N13" s="39"/>
      <c r="O13" s="262"/>
    </row>
    <row r="14" spans="1:15" s="42" customFormat="1" ht="15" customHeight="1" x14ac:dyDescent="0.25">
      <c r="A14" s="72" t="s">
        <v>971</v>
      </c>
      <c r="B14" s="3" t="s">
        <v>344</v>
      </c>
      <c r="C14" s="3" t="s">
        <v>1635</v>
      </c>
      <c r="D14" s="5" t="s">
        <v>383</v>
      </c>
      <c r="E14" s="5" t="s">
        <v>2021</v>
      </c>
      <c r="F14" s="7" t="s">
        <v>421</v>
      </c>
      <c r="G14" s="7" t="s">
        <v>2149</v>
      </c>
      <c r="H14" s="43"/>
      <c r="L14" s="27">
        <v>1</v>
      </c>
      <c r="M14" s="36">
        <v>1</v>
      </c>
      <c r="N14" s="39">
        <v>1</v>
      </c>
      <c r="O14" s="262"/>
    </row>
    <row r="15" spans="1:15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>
        <v>1</v>
      </c>
      <c r="M15" s="36">
        <v>1</v>
      </c>
      <c r="N15" s="39">
        <v>1</v>
      </c>
      <c r="O15" s="262"/>
    </row>
    <row r="16" spans="1:15" s="42" customFormat="1" ht="15" customHeight="1" x14ac:dyDescent="0.25">
      <c r="A16" s="42" t="s">
        <v>950</v>
      </c>
      <c r="B16" s="28"/>
      <c r="C16" s="28"/>
      <c r="D16" s="34"/>
      <c r="E16" s="34"/>
      <c r="F16" s="38"/>
      <c r="G16" s="38"/>
      <c r="H16" s="43"/>
      <c r="L16" s="27">
        <v>1</v>
      </c>
      <c r="M16" s="36">
        <v>1</v>
      </c>
      <c r="N16" s="39">
        <v>1</v>
      </c>
      <c r="O16" s="262"/>
    </row>
    <row r="17" spans="1:15" s="42" customFormat="1" ht="15" customHeight="1" x14ac:dyDescent="0.25">
      <c r="A17" s="42" t="s">
        <v>951</v>
      </c>
      <c r="B17" s="3" t="s">
        <v>346</v>
      </c>
      <c r="C17" s="3" t="s">
        <v>1636</v>
      </c>
      <c r="D17" s="5" t="s">
        <v>384</v>
      </c>
      <c r="E17" s="5" t="s">
        <v>2022</v>
      </c>
      <c r="F17" s="7" t="s">
        <v>422</v>
      </c>
      <c r="G17" s="7" t="s">
        <v>2150</v>
      </c>
      <c r="H17" s="43"/>
      <c r="L17" s="27">
        <v>1</v>
      </c>
      <c r="M17" s="36">
        <v>1</v>
      </c>
      <c r="N17" s="39">
        <v>1</v>
      </c>
      <c r="O17" s="262"/>
    </row>
    <row r="18" spans="1:15" s="42" customFormat="1" ht="15" customHeight="1" x14ac:dyDescent="0.25">
      <c r="A18" s="42" t="s">
        <v>952</v>
      </c>
      <c r="B18" s="3" t="s">
        <v>347</v>
      </c>
      <c r="C18" s="3" t="s">
        <v>1637</v>
      </c>
      <c r="D18" s="5" t="s">
        <v>385</v>
      </c>
      <c r="E18" s="5" t="s">
        <v>2023</v>
      </c>
      <c r="F18" s="7" t="s">
        <v>423</v>
      </c>
      <c r="G18" s="7" t="s">
        <v>2151</v>
      </c>
      <c r="H18" s="43"/>
      <c r="L18" s="27">
        <v>1</v>
      </c>
      <c r="M18" s="36">
        <v>1</v>
      </c>
      <c r="N18" s="39">
        <v>1</v>
      </c>
      <c r="O18" s="262"/>
    </row>
    <row r="19" spans="1:15" s="42" customFormat="1" ht="15" customHeight="1" x14ac:dyDescent="0.25">
      <c r="A19" s="42" t="s">
        <v>953</v>
      </c>
      <c r="B19" s="3" t="s">
        <v>348</v>
      </c>
      <c r="C19" s="3" t="s">
        <v>1638</v>
      </c>
      <c r="D19" s="5" t="s">
        <v>386</v>
      </c>
      <c r="E19" s="5" t="s">
        <v>2024</v>
      </c>
      <c r="F19" s="7" t="s">
        <v>424</v>
      </c>
      <c r="G19" s="7" t="s">
        <v>2152</v>
      </c>
      <c r="H19" s="43"/>
      <c r="L19" s="27">
        <v>1</v>
      </c>
      <c r="M19" s="36">
        <v>1</v>
      </c>
      <c r="N19" s="39">
        <v>1</v>
      </c>
      <c r="O19" s="262"/>
    </row>
    <row r="20" spans="1:15" s="42" customFormat="1" ht="15" customHeight="1" x14ac:dyDescent="0.25">
      <c r="A20" s="42" t="s">
        <v>954</v>
      </c>
      <c r="B20" s="3" t="s">
        <v>349</v>
      </c>
      <c r="C20" s="3" t="s">
        <v>1639</v>
      </c>
      <c r="D20" s="5" t="s">
        <v>387</v>
      </c>
      <c r="E20" s="5" t="s">
        <v>2025</v>
      </c>
      <c r="F20" s="7" t="s">
        <v>425</v>
      </c>
      <c r="G20" s="7" t="s">
        <v>2153</v>
      </c>
      <c r="H20" s="43"/>
      <c r="L20" s="27">
        <v>1</v>
      </c>
      <c r="M20" s="36">
        <v>1</v>
      </c>
      <c r="N20" s="39">
        <v>1</v>
      </c>
      <c r="O20" s="262"/>
    </row>
    <row r="21" spans="1:15" s="42" customFormat="1" ht="15" customHeight="1" x14ac:dyDescent="0.25">
      <c r="A21" s="42" t="s">
        <v>955</v>
      </c>
      <c r="B21" s="3" t="s">
        <v>350</v>
      </c>
      <c r="C21" s="3" t="s">
        <v>1640</v>
      </c>
      <c r="D21" s="5" t="s">
        <v>388</v>
      </c>
      <c r="E21" s="5" t="s">
        <v>2026</v>
      </c>
      <c r="F21" s="7" t="s">
        <v>426</v>
      </c>
      <c r="G21" s="7" t="s">
        <v>2154</v>
      </c>
      <c r="H21" s="43"/>
      <c r="L21" s="27">
        <v>1</v>
      </c>
      <c r="M21" s="36">
        <v>1</v>
      </c>
      <c r="N21" s="39">
        <v>1</v>
      </c>
      <c r="O21" s="262"/>
    </row>
    <row r="22" spans="1:15" s="42" customFormat="1" ht="15" customHeight="1" x14ac:dyDescent="0.25">
      <c r="A22" s="42" t="s">
        <v>972</v>
      </c>
      <c r="B22" s="3" t="s">
        <v>351</v>
      </c>
      <c r="C22" s="3" t="s">
        <v>1641</v>
      </c>
      <c r="D22" s="5" t="s">
        <v>389</v>
      </c>
      <c r="E22" s="5" t="s">
        <v>2027</v>
      </c>
      <c r="F22" s="7" t="s">
        <v>427</v>
      </c>
      <c r="G22" s="7" t="s">
        <v>2155</v>
      </c>
      <c r="H22" s="43"/>
      <c r="L22" s="27">
        <v>1</v>
      </c>
      <c r="M22" s="36">
        <v>1</v>
      </c>
      <c r="N22" s="39">
        <v>1</v>
      </c>
      <c r="O22" s="262"/>
    </row>
    <row r="23" spans="1:15" s="42" customFormat="1" ht="15" customHeight="1" x14ac:dyDescent="0.25">
      <c r="A23" s="42" t="s">
        <v>956</v>
      </c>
      <c r="B23" s="3" t="s">
        <v>352</v>
      </c>
      <c r="C23" s="3" t="s">
        <v>1642</v>
      </c>
      <c r="D23" s="5" t="s">
        <v>390</v>
      </c>
      <c r="E23" s="5" t="s">
        <v>2028</v>
      </c>
      <c r="F23" s="7" t="s">
        <v>428</v>
      </c>
      <c r="G23" s="7" t="s">
        <v>2156</v>
      </c>
      <c r="H23" s="43"/>
      <c r="L23" s="27">
        <v>1</v>
      </c>
      <c r="M23" s="36">
        <v>1</v>
      </c>
      <c r="N23" s="39">
        <v>1</v>
      </c>
      <c r="O23" s="262"/>
    </row>
    <row r="24" spans="1:15" s="42" customFormat="1" ht="15" customHeight="1" x14ac:dyDescent="0.25">
      <c r="A24" s="42" t="s">
        <v>973</v>
      </c>
      <c r="B24" s="3" t="s">
        <v>353</v>
      </c>
      <c r="C24" s="3" t="s">
        <v>1643</v>
      </c>
      <c r="D24" s="5" t="s">
        <v>391</v>
      </c>
      <c r="E24" s="5" t="s">
        <v>2029</v>
      </c>
      <c r="F24" s="7" t="s">
        <v>429</v>
      </c>
      <c r="G24" s="7" t="s">
        <v>2157</v>
      </c>
      <c r="H24" s="43"/>
      <c r="L24" s="27">
        <v>1</v>
      </c>
      <c r="M24" s="36">
        <v>1</v>
      </c>
      <c r="N24" s="39">
        <v>1</v>
      </c>
      <c r="O24" s="262"/>
    </row>
    <row r="25" spans="1:15" s="42" customFormat="1" ht="15" customHeight="1" x14ac:dyDescent="0.25">
      <c r="A25" s="42" t="s">
        <v>974</v>
      </c>
      <c r="B25" s="28"/>
      <c r="C25" s="28"/>
      <c r="D25" s="34"/>
      <c r="E25" s="34"/>
      <c r="F25" s="38"/>
      <c r="G25" s="38"/>
      <c r="H25" s="43"/>
      <c r="L25" s="27">
        <v>1</v>
      </c>
      <c r="M25" s="36">
        <v>1</v>
      </c>
      <c r="N25" s="39">
        <v>1</v>
      </c>
      <c r="O25" s="262"/>
    </row>
    <row r="26" spans="1:15" s="42" customFormat="1" ht="15" customHeight="1" x14ac:dyDescent="0.25">
      <c r="A26" s="42" t="s">
        <v>951</v>
      </c>
      <c r="B26" s="3" t="s">
        <v>354</v>
      </c>
      <c r="C26" s="3" t="s">
        <v>1644</v>
      </c>
      <c r="D26" s="5" t="s">
        <v>392</v>
      </c>
      <c r="E26" s="5" t="s">
        <v>2030</v>
      </c>
      <c r="F26" s="7" t="s">
        <v>430</v>
      </c>
      <c r="G26" s="7" t="s">
        <v>2158</v>
      </c>
      <c r="H26" s="43"/>
      <c r="L26" s="27">
        <v>5</v>
      </c>
      <c r="M26" s="36">
        <v>5</v>
      </c>
      <c r="N26" s="39">
        <v>5</v>
      </c>
      <c r="O26" s="262" t="s">
        <v>1905</v>
      </c>
    </row>
    <row r="27" spans="1:15" s="42" customFormat="1" ht="15" customHeight="1" x14ac:dyDescent="0.25">
      <c r="A27" s="42" t="s">
        <v>952</v>
      </c>
      <c r="B27" s="3" t="s">
        <v>355</v>
      </c>
      <c r="C27" s="3" t="s">
        <v>1645</v>
      </c>
      <c r="D27" s="5" t="s">
        <v>393</v>
      </c>
      <c r="E27" s="5" t="s">
        <v>2031</v>
      </c>
      <c r="F27" s="7" t="s">
        <v>431</v>
      </c>
      <c r="G27" s="7" t="s">
        <v>2159</v>
      </c>
      <c r="H27" s="43"/>
      <c r="L27" s="27">
        <v>5</v>
      </c>
      <c r="M27" s="36">
        <v>5</v>
      </c>
      <c r="N27" s="39">
        <v>5</v>
      </c>
      <c r="O27" s="262" t="s">
        <v>1906</v>
      </c>
    </row>
    <row r="28" spans="1:15" s="42" customFormat="1" ht="15" customHeight="1" x14ac:dyDescent="0.25">
      <c r="A28" s="42" t="s">
        <v>953</v>
      </c>
      <c r="B28" s="3" t="s">
        <v>356</v>
      </c>
      <c r="C28" s="3" t="s">
        <v>1646</v>
      </c>
      <c r="D28" s="5" t="s">
        <v>394</v>
      </c>
      <c r="E28" s="5" t="s">
        <v>2032</v>
      </c>
      <c r="F28" s="7" t="s">
        <v>432</v>
      </c>
      <c r="G28" s="7" t="s">
        <v>2160</v>
      </c>
      <c r="H28" s="43"/>
      <c r="L28" s="27">
        <v>1</v>
      </c>
      <c r="M28" s="36">
        <v>1</v>
      </c>
      <c r="N28" s="39">
        <v>1</v>
      </c>
      <c r="O28" s="262"/>
    </row>
    <row r="29" spans="1:15" s="42" customFormat="1" ht="15" customHeight="1" x14ac:dyDescent="0.25">
      <c r="A29" s="42" t="s">
        <v>954</v>
      </c>
      <c r="B29" s="3" t="s">
        <v>357</v>
      </c>
      <c r="C29" s="3" t="s">
        <v>1647</v>
      </c>
      <c r="D29" s="5" t="s">
        <v>395</v>
      </c>
      <c r="E29" s="5" t="s">
        <v>2033</v>
      </c>
      <c r="F29" s="7" t="s">
        <v>433</v>
      </c>
      <c r="G29" s="7" t="s">
        <v>2161</v>
      </c>
      <c r="H29" s="43"/>
      <c r="L29" s="27">
        <v>1</v>
      </c>
      <c r="M29" s="36">
        <v>1</v>
      </c>
      <c r="N29" s="39">
        <v>1</v>
      </c>
      <c r="O29" s="262"/>
    </row>
    <row r="30" spans="1:15" s="42" customFormat="1" ht="15" customHeight="1" x14ac:dyDescent="0.25">
      <c r="A30" s="42" t="s">
        <v>955</v>
      </c>
      <c r="B30" s="3" t="s">
        <v>358</v>
      </c>
      <c r="C30" s="3" t="s">
        <v>1648</v>
      </c>
      <c r="D30" s="5" t="s">
        <v>396</v>
      </c>
      <c r="E30" s="5" t="s">
        <v>2034</v>
      </c>
      <c r="F30" s="7" t="s">
        <v>434</v>
      </c>
      <c r="G30" s="7" t="s">
        <v>2162</v>
      </c>
      <c r="H30" s="43"/>
      <c r="L30" s="27">
        <v>5</v>
      </c>
      <c r="M30" s="36">
        <v>5</v>
      </c>
      <c r="N30" s="39">
        <v>5</v>
      </c>
      <c r="O30" s="262" t="s">
        <v>1907</v>
      </c>
    </row>
    <row r="31" spans="1:15" s="42" customFormat="1" ht="15" customHeight="1" x14ac:dyDescent="0.25">
      <c r="A31" s="42" t="s">
        <v>957</v>
      </c>
      <c r="B31" s="3" t="s">
        <v>359</v>
      </c>
      <c r="C31" s="3" t="s">
        <v>1649</v>
      </c>
      <c r="D31" s="5" t="s">
        <v>397</v>
      </c>
      <c r="E31" s="5" t="s">
        <v>2035</v>
      </c>
      <c r="F31" s="7" t="s">
        <v>435</v>
      </c>
      <c r="G31" s="7" t="s">
        <v>2163</v>
      </c>
      <c r="H31" s="43"/>
      <c r="L31" s="27">
        <v>1</v>
      </c>
      <c r="M31" s="36">
        <v>1</v>
      </c>
      <c r="N31" s="39">
        <v>1</v>
      </c>
      <c r="O31" s="262"/>
    </row>
    <row r="32" spans="1:15" s="42" customFormat="1" ht="15" customHeight="1" x14ac:dyDescent="0.25">
      <c r="A32" s="42" t="s">
        <v>975</v>
      </c>
      <c r="B32" s="3" t="s">
        <v>360</v>
      </c>
      <c r="C32" s="3" t="s">
        <v>1650</v>
      </c>
      <c r="D32" s="5" t="s">
        <v>398</v>
      </c>
      <c r="E32" s="5" t="s">
        <v>2036</v>
      </c>
      <c r="F32" s="7" t="s">
        <v>436</v>
      </c>
      <c r="G32" s="7" t="s">
        <v>2164</v>
      </c>
      <c r="H32" s="43"/>
      <c r="L32" s="27">
        <v>5</v>
      </c>
      <c r="M32" s="36">
        <v>5</v>
      </c>
      <c r="N32" s="39">
        <v>5</v>
      </c>
      <c r="O32" s="262" t="s">
        <v>1909</v>
      </c>
    </row>
    <row r="33" spans="1:15" s="42" customFormat="1" ht="15" customHeight="1" x14ac:dyDescent="0.25">
      <c r="A33" s="42" t="s">
        <v>976</v>
      </c>
      <c r="B33" s="3" t="s">
        <v>361</v>
      </c>
      <c r="C33" s="3" t="s">
        <v>1651</v>
      </c>
      <c r="D33" s="5" t="s">
        <v>399</v>
      </c>
      <c r="E33" s="5" t="s">
        <v>2037</v>
      </c>
      <c r="F33" s="7" t="s">
        <v>437</v>
      </c>
      <c r="G33" s="7" t="s">
        <v>2165</v>
      </c>
      <c r="H33" s="43"/>
      <c r="L33" s="27">
        <v>1</v>
      </c>
      <c r="M33" s="36">
        <v>1</v>
      </c>
      <c r="N33" s="39">
        <v>1</v>
      </c>
      <c r="O33" s="262"/>
    </row>
    <row r="34" spans="1:15" s="42" customFormat="1" ht="15" customHeight="1" x14ac:dyDescent="0.25">
      <c r="A34" s="44" t="s">
        <v>977</v>
      </c>
      <c r="B34" s="3" t="s">
        <v>362</v>
      </c>
      <c r="C34" s="3" t="s">
        <v>1652</v>
      </c>
      <c r="D34" s="5" t="s">
        <v>400</v>
      </c>
      <c r="E34" s="5" t="s">
        <v>2038</v>
      </c>
      <c r="F34" s="7" t="s">
        <v>438</v>
      </c>
      <c r="G34" s="7" t="s">
        <v>2166</v>
      </c>
      <c r="H34" s="43"/>
      <c r="L34" s="27">
        <v>1</v>
      </c>
      <c r="M34" s="36">
        <v>1</v>
      </c>
      <c r="N34" s="39">
        <v>1</v>
      </c>
      <c r="O34" s="262"/>
    </row>
    <row r="35" spans="1:15" s="42" customFormat="1" ht="15" hidden="1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/>
      <c r="M35" s="36"/>
      <c r="N35" s="39"/>
      <c r="O35" s="262"/>
    </row>
    <row r="36" spans="1:15" s="42" customFormat="1" ht="15" hidden="1" customHeight="1" x14ac:dyDescent="0.25">
      <c r="A36" s="42" t="s">
        <v>958</v>
      </c>
      <c r="B36" s="28"/>
      <c r="C36" s="28"/>
      <c r="D36" s="34"/>
      <c r="E36" s="34"/>
      <c r="F36" s="38"/>
      <c r="G36" s="38"/>
      <c r="H36" s="43"/>
      <c r="L36" s="27"/>
      <c r="M36" s="36"/>
      <c r="N36" s="39"/>
      <c r="O36" s="262"/>
    </row>
    <row r="37" spans="1:15" s="42" customFormat="1" ht="15" hidden="1" customHeight="1" x14ac:dyDescent="0.25">
      <c r="A37" s="42" t="s">
        <v>959</v>
      </c>
      <c r="B37" s="3" t="s">
        <v>363</v>
      </c>
      <c r="C37" s="3" t="s">
        <v>1653</v>
      </c>
      <c r="D37" s="5" t="s">
        <v>401</v>
      </c>
      <c r="E37" s="5" t="s">
        <v>2039</v>
      </c>
      <c r="F37" s="7" t="s">
        <v>439</v>
      </c>
      <c r="G37" s="7" t="s">
        <v>2167</v>
      </c>
      <c r="H37" s="43"/>
      <c r="L37" s="27"/>
      <c r="M37" s="36"/>
      <c r="N37" s="39"/>
      <c r="O37" s="262"/>
    </row>
    <row r="38" spans="1:15" s="42" customFormat="1" ht="15" hidden="1" customHeight="1" x14ac:dyDescent="0.25">
      <c r="A38" s="42" t="s">
        <v>960</v>
      </c>
      <c r="B38" s="3" t="s">
        <v>364</v>
      </c>
      <c r="C38" s="3" t="s">
        <v>1654</v>
      </c>
      <c r="D38" s="5" t="s">
        <v>402</v>
      </c>
      <c r="E38" s="5" t="s">
        <v>2040</v>
      </c>
      <c r="F38" s="7" t="s">
        <v>440</v>
      </c>
      <c r="G38" s="7" t="s">
        <v>2168</v>
      </c>
      <c r="H38" s="43"/>
      <c r="L38" s="27"/>
      <c r="M38" s="36"/>
      <c r="N38" s="39"/>
      <c r="O38" s="262"/>
    </row>
    <row r="39" spans="1:15" s="42" customFormat="1" ht="15" hidden="1" customHeight="1" x14ac:dyDescent="0.25">
      <c r="A39" s="42" t="s">
        <v>961</v>
      </c>
      <c r="B39" s="3" t="s">
        <v>365</v>
      </c>
      <c r="C39" s="3" t="s">
        <v>1655</v>
      </c>
      <c r="D39" s="5" t="s">
        <v>403</v>
      </c>
      <c r="E39" s="5" t="s">
        <v>2041</v>
      </c>
      <c r="F39" s="7" t="s">
        <v>441</v>
      </c>
      <c r="G39" s="7" t="s">
        <v>2169</v>
      </c>
      <c r="H39" s="43"/>
      <c r="L39" s="27"/>
      <c r="M39" s="36"/>
      <c r="N39" s="39"/>
      <c r="O39" s="262"/>
    </row>
    <row r="40" spans="1:15" s="42" customFormat="1" ht="15" hidden="1" customHeight="1" x14ac:dyDescent="0.25">
      <c r="A40" s="42" t="s">
        <v>962</v>
      </c>
      <c r="B40" s="3" t="s">
        <v>366</v>
      </c>
      <c r="C40" s="3" t="s">
        <v>1656</v>
      </c>
      <c r="D40" s="5" t="s">
        <v>404</v>
      </c>
      <c r="E40" s="5" t="s">
        <v>2042</v>
      </c>
      <c r="F40" s="7" t="s">
        <v>442</v>
      </c>
      <c r="G40" s="7" t="s">
        <v>2170</v>
      </c>
      <c r="H40" s="43"/>
      <c r="L40" s="27"/>
      <c r="M40" s="36"/>
      <c r="N40" s="39"/>
      <c r="O40" s="262"/>
    </row>
    <row r="41" spans="1:15" s="42" customFormat="1" ht="15" hidden="1" customHeight="1" x14ac:dyDescent="0.25">
      <c r="A41" s="42" t="s">
        <v>963</v>
      </c>
      <c r="B41" s="3" t="s">
        <v>367</v>
      </c>
      <c r="C41" s="3" t="s">
        <v>1657</v>
      </c>
      <c r="D41" s="5" t="s">
        <v>405</v>
      </c>
      <c r="E41" s="5" t="s">
        <v>2043</v>
      </c>
      <c r="F41" s="7" t="s">
        <v>443</v>
      </c>
      <c r="G41" s="7" t="s">
        <v>2171</v>
      </c>
      <c r="H41" s="43"/>
      <c r="L41" s="27"/>
      <c r="M41" s="36"/>
      <c r="N41" s="39"/>
      <c r="O41" s="262"/>
    </row>
    <row r="42" spans="1:15" s="42" customFormat="1" ht="15" hidden="1" customHeight="1" x14ac:dyDescent="0.25">
      <c r="A42" s="42" t="s">
        <v>964</v>
      </c>
      <c r="B42" s="3" t="s">
        <v>368</v>
      </c>
      <c r="C42" s="3" t="s">
        <v>1658</v>
      </c>
      <c r="D42" s="5" t="s">
        <v>406</v>
      </c>
      <c r="E42" s="5" t="s">
        <v>2044</v>
      </c>
      <c r="F42" s="7" t="s">
        <v>444</v>
      </c>
      <c r="G42" s="7" t="s">
        <v>2172</v>
      </c>
      <c r="H42" s="43"/>
      <c r="L42" s="27"/>
      <c r="M42" s="36"/>
      <c r="N42" s="39"/>
      <c r="O42" s="262"/>
    </row>
    <row r="43" spans="1:15" s="42" customFormat="1" ht="15" hidden="1" customHeight="1" x14ac:dyDescent="0.25">
      <c r="A43" s="42" t="s">
        <v>965</v>
      </c>
      <c r="B43" s="3" t="s">
        <v>369</v>
      </c>
      <c r="C43" s="3" t="s">
        <v>1659</v>
      </c>
      <c r="D43" s="5" t="s">
        <v>407</v>
      </c>
      <c r="E43" s="5" t="s">
        <v>2045</v>
      </c>
      <c r="F43" s="7" t="s">
        <v>445</v>
      </c>
      <c r="G43" s="7" t="s">
        <v>2173</v>
      </c>
      <c r="H43" s="43"/>
      <c r="L43" s="27"/>
      <c r="M43" s="36"/>
      <c r="N43" s="39"/>
      <c r="O43" s="262"/>
    </row>
    <row r="44" spans="1:15" s="42" customFormat="1" ht="15" hidden="1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/>
      <c r="M44" s="36"/>
      <c r="N44" s="39"/>
      <c r="O44" s="262"/>
    </row>
    <row r="45" spans="1:15" s="42" customFormat="1" ht="15" hidden="1" customHeight="1" x14ac:dyDescent="0.25">
      <c r="A45" s="42" t="s">
        <v>966</v>
      </c>
      <c r="B45" s="3" t="s">
        <v>370</v>
      </c>
      <c r="C45" s="3" t="s">
        <v>1660</v>
      </c>
      <c r="D45" s="5" t="s">
        <v>408</v>
      </c>
      <c r="E45" s="5" t="s">
        <v>2046</v>
      </c>
      <c r="F45" s="7" t="s">
        <v>446</v>
      </c>
      <c r="G45" s="7" t="s">
        <v>2174</v>
      </c>
      <c r="H45" s="43"/>
      <c r="L45" s="27"/>
      <c r="M45" s="36"/>
      <c r="N45" s="39"/>
      <c r="O45" s="262"/>
    </row>
    <row r="46" spans="1:15" s="42" customFormat="1" ht="15" hidden="1" customHeight="1" x14ac:dyDescent="0.25">
      <c r="A46" s="42" t="s">
        <v>967</v>
      </c>
      <c r="B46" s="28"/>
      <c r="C46" s="28"/>
      <c r="D46" s="34"/>
      <c r="E46" s="34"/>
      <c r="F46" s="38"/>
      <c r="G46" s="38"/>
      <c r="H46" s="43"/>
      <c r="L46" s="27"/>
      <c r="M46" s="36"/>
      <c r="N46" s="39"/>
      <c r="O46" s="262"/>
    </row>
    <row r="47" spans="1:15" s="42" customFormat="1" ht="15" hidden="1" customHeight="1" x14ac:dyDescent="0.25">
      <c r="A47" s="42" t="s">
        <v>968</v>
      </c>
      <c r="B47" s="3" t="s">
        <v>371</v>
      </c>
      <c r="C47" s="3" t="s">
        <v>1661</v>
      </c>
      <c r="D47" s="5" t="s">
        <v>409</v>
      </c>
      <c r="E47" s="5" t="s">
        <v>2047</v>
      </c>
      <c r="F47" s="7" t="s">
        <v>447</v>
      </c>
      <c r="G47" s="7" t="s">
        <v>2175</v>
      </c>
      <c r="H47" s="43"/>
      <c r="L47" s="27"/>
      <c r="M47" s="36"/>
      <c r="N47" s="39"/>
      <c r="O47" s="262"/>
    </row>
    <row r="48" spans="1:15" s="42" customFormat="1" ht="15" hidden="1" customHeight="1" x14ac:dyDescent="0.25">
      <c r="A48" s="42" t="s">
        <v>978</v>
      </c>
      <c r="B48" s="3" t="s">
        <v>372</v>
      </c>
      <c r="C48" s="3" t="s">
        <v>1662</v>
      </c>
      <c r="D48" s="5" t="s">
        <v>410</v>
      </c>
      <c r="E48" s="5" t="s">
        <v>2048</v>
      </c>
      <c r="F48" s="7" t="s">
        <v>448</v>
      </c>
      <c r="G48" s="7" t="s">
        <v>2176</v>
      </c>
      <c r="H48" s="43"/>
      <c r="L48" s="27"/>
      <c r="M48" s="36"/>
      <c r="N48" s="39"/>
      <c r="O48" s="262"/>
    </row>
    <row r="49" spans="1:15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  <c r="O49" s="262"/>
    </row>
    <row r="50" spans="1:15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  <c r="O50" s="262"/>
    </row>
    <row r="51" spans="1:15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  <c r="O51" s="262"/>
    </row>
    <row r="52" spans="1:15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  <c r="O52" s="262"/>
    </row>
    <row r="53" spans="1:15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  <c r="O53" s="262"/>
    </row>
    <row r="54" spans="1:15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  <c r="O54" s="262"/>
    </row>
    <row r="55" spans="1:15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  <c r="O55" s="262"/>
    </row>
    <row r="56" spans="1:15" ht="15" customHeight="1" x14ac:dyDescent="0.25">
      <c r="F56" s="38"/>
      <c r="G56" s="38"/>
      <c r="H56" s="43"/>
    </row>
  </sheetData>
  <autoFilter ref="A2:P48">
    <filterColumn colId="1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"/>
  <sheetViews>
    <sheetView zoomScale="80" zoomScaleNormal="80" workbookViewId="0">
      <selection activeCell="T22" sqref="T2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8" width="10.7109375" style="59" customWidth="1"/>
    <col min="9" max="11" width="10.7109375" style="91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0"/>
      <c r="E1" s="90"/>
      <c r="F1" s="90"/>
      <c r="G1" s="90"/>
      <c r="H1" s="90"/>
      <c r="L1" s="61" t="s">
        <v>630</v>
      </c>
      <c r="M1" s="90"/>
      <c r="N1" s="90"/>
    </row>
    <row r="2" spans="1:14" ht="15" customHeight="1" x14ac:dyDescent="0.25">
      <c r="A2" s="91" t="s">
        <v>1771</v>
      </c>
      <c r="B2" s="1" t="s">
        <v>1623</v>
      </c>
      <c r="C2" s="1" t="s">
        <v>1624</v>
      </c>
      <c r="H2" s="59" t="s">
        <v>1889</v>
      </c>
      <c r="I2" s="91" t="s">
        <v>1886</v>
      </c>
      <c r="J2" s="91" t="s">
        <v>1887</v>
      </c>
      <c r="K2" s="91" t="s">
        <v>1888</v>
      </c>
      <c r="L2" s="61" t="s">
        <v>170</v>
      </c>
      <c r="M2" s="81" t="s">
        <v>171</v>
      </c>
      <c r="N2" s="60" t="s">
        <v>172</v>
      </c>
    </row>
    <row r="3" spans="1:14" ht="15" customHeight="1" x14ac:dyDescent="0.25">
      <c r="A3" s="52" t="s">
        <v>1867</v>
      </c>
      <c r="B3" s="2" t="s">
        <v>170</v>
      </c>
      <c r="C3" s="2"/>
      <c r="D3" s="81" t="s">
        <v>171</v>
      </c>
      <c r="F3" s="60" t="s">
        <v>172</v>
      </c>
    </row>
    <row r="4" spans="1:14" ht="15" customHeight="1" x14ac:dyDescent="0.25">
      <c r="A4" s="57" t="s">
        <v>857</v>
      </c>
    </row>
    <row r="5" spans="1:14" ht="15" customHeight="1" x14ac:dyDescent="0.25">
      <c r="A5" s="57" t="s">
        <v>858</v>
      </c>
      <c r="B5" s="3" t="s">
        <v>0</v>
      </c>
      <c r="C5" s="3"/>
      <c r="D5" s="5" t="s">
        <v>88</v>
      </c>
      <c r="E5" s="5"/>
      <c r="F5" s="7" t="s">
        <v>129</v>
      </c>
      <c r="G5" s="7"/>
    </row>
    <row r="6" spans="1:14" ht="15" customHeight="1" x14ac:dyDescent="0.25">
      <c r="A6" s="57" t="s">
        <v>1567</v>
      </c>
      <c r="B6" s="3"/>
      <c r="C6" s="3"/>
      <c r="D6" s="5"/>
      <c r="E6" s="5"/>
      <c r="F6" s="7"/>
      <c r="G6" s="7"/>
    </row>
    <row r="7" spans="1:14" ht="15" customHeight="1" x14ac:dyDescent="0.25">
      <c r="A7" s="57" t="s">
        <v>860</v>
      </c>
      <c r="B7" s="3" t="s">
        <v>1</v>
      </c>
      <c r="C7" s="3"/>
      <c r="D7" s="5" t="s">
        <v>89</v>
      </c>
      <c r="E7" s="5"/>
      <c r="F7" s="7" t="s">
        <v>130</v>
      </c>
      <c r="G7" s="7"/>
    </row>
    <row r="8" spans="1:14" ht="15" customHeight="1" x14ac:dyDescent="0.25">
      <c r="A8" s="57" t="s">
        <v>861</v>
      </c>
      <c r="B8" s="3" t="s">
        <v>2</v>
      </c>
      <c r="C8" s="3"/>
      <c r="D8" s="5" t="s">
        <v>90</v>
      </c>
      <c r="E8" s="5"/>
      <c r="F8" s="7" t="s">
        <v>131</v>
      </c>
      <c r="G8" s="7"/>
    </row>
    <row r="9" spans="1:14" ht="15" customHeight="1" x14ac:dyDescent="0.25">
      <c r="A9" s="57" t="s">
        <v>1553</v>
      </c>
      <c r="B9" s="3" t="s">
        <v>2471</v>
      </c>
      <c r="C9" s="3"/>
      <c r="D9" s="5" t="s">
        <v>2471</v>
      </c>
      <c r="E9" s="5"/>
      <c r="F9" s="7" t="s">
        <v>2471</v>
      </c>
      <c r="G9" s="7"/>
      <c r="H9" s="59" t="e">
        <f ca="1">AI_SUM(A7,A8)</f>
        <v>#NAME?</v>
      </c>
    </row>
    <row r="10" spans="1:14" ht="15" customHeight="1" x14ac:dyDescent="0.25">
      <c r="A10" s="57" t="s">
        <v>1569</v>
      </c>
      <c r="B10" s="3" t="s">
        <v>3</v>
      </c>
      <c r="C10" s="3"/>
      <c r="D10" s="5" t="s">
        <v>91</v>
      </c>
      <c r="E10" s="5"/>
      <c r="F10" s="7" t="s">
        <v>132</v>
      </c>
      <c r="G10" s="7"/>
    </row>
    <row r="11" spans="1:14" ht="15" customHeight="1" x14ac:dyDescent="0.25">
      <c r="A11" s="57" t="s">
        <v>862</v>
      </c>
      <c r="B11" s="3"/>
      <c r="C11" s="3"/>
      <c r="D11" s="5"/>
      <c r="E11" s="5"/>
      <c r="F11" s="7"/>
      <c r="G11" s="7"/>
    </row>
    <row r="12" spans="1:14" ht="15" customHeight="1" x14ac:dyDescent="0.25">
      <c r="A12" s="57" t="s">
        <v>853</v>
      </c>
      <c r="B12" s="3"/>
      <c r="C12" s="3"/>
      <c r="D12" s="5"/>
      <c r="E12" s="5"/>
      <c r="F12" s="7"/>
      <c r="G12" s="7"/>
    </row>
    <row r="13" spans="1:14" ht="15" customHeight="1" x14ac:dyDescent="0.25">
      <c r="A13" s="57" t="s">
        <v>863</v>
      </c>
      <c r="B13" s="3" t="s">
        <v>4</v>
      </c>
      <c r="C13" s="3"/>
      <c r="D13" s="5" t="s">
        <v>92</v>
      </c>
      <c r="E13" s="5"/>
      <c r="F13" s="7" t="s">
        <v>133</v>
      </c>
      <c r="G13" s="7"/>
    </row>
    <row r="14" spans="1:14" ht="15" customHeight="1" x14ac:dyDescent="0.25">
      <c r="A14" s="57" t="s">
        <v>1570</v>
      </c>
      <c r="B14" s="3" t="s">
        <v>5</v>
      </c>
      <c r="C14" s="3"/>
      <c r="D14" s="5" t="s">
        <v>93</v>
      </c>
      <c r="E14" s="5"/>
      <c r="F14" s="7" t="s">
        <v>134</v>
      </c>
      <c r="G14" s="7"/>
    </row>
    <row r="15" spans="1:14" ht="15" customHeight="1" x14ac:dyDescent="0.25">
      <c r="A15" s="57" t="s">
        <v>864</v>
      </c>
      <c r="B15" s="3" t="s">
        <v>6</v>
      </c>
      <c r="C15" s="3"/>
      <c r="D15" s="5" t="s">
        <v>94</v>
      </c>
      <c r="E15" s="5"/>
      <c r="F15" s="7" t="s">
        <v>135</v>
      </c>
      <c r="G15" s="7"/>
    </row>
    <row r="16" spans="1:14" ht="15" customHeight="1" x14ac:dyDescent="0.25">
      <c r="A16" s="57" t="s">
        <v>865</v>
      </c>
      <c r="B16" s="3" t="s">
        <v>7</v>
      </c>
      <c r="C16" s="3"/>
      <c r="D16" s="5" t="s">
        <v>95</v>
      </c>
      <c r="E16" s="5"/>
      <c r="F16" s="7" t="s">
        <v>136</v>
      </c>
      <c r="G16" s="7"/>
    </row>
    <row r="17" spans="1:8" ht="15" customHeight="1" x14ac:dyDescent="0.25">
      <c r="A17" s="57" t="s">
        <v>1554</v>
      </c>
      <c r="B17" s="3" t="s">
        <v>2472</v>
      </c>
      <c r="C17" s="3"/>
      <c r="D17" s="5" t="s">
        <v>2472</v>
      </c>
      <c r="E17" s="5"/>
      <c r="F17" s="7" t="s">
        <v>2472</v>
      </c>
      <c r="G17" s="7"/>
      <c r="H17" s="59" t="e">
        <f ca="1">AI_SUM(A13,A14,A15,A16)</f>
        <v>#NAME?</v>
      </c>
    </row>
    <row r="18" spans="1:8" ht="15" customHeight="1" x14ac:dyDescent="0.25">
      <c r="A18" s="57" t="s">
        <v>866</v>
      </c>
      <c r="B18" s="3"/>
      <c r="C18" s="3"/>
      <c r="D18" s="5"/>
      <c r="E18" s="5"/>
      <c r="F18" s="7"/>
      <c r="G18" s="7"/>
    </row>
    <row r="19" spans="1:8" ht="15" customHeight="1" x14ac:dyDescent="0.25">
      <c r="A19" s="57" t="s">
        <v>867</v>
      </c>
      <c r="B19" s="3"/>
      <c r="C19" s="3"/>
      <c r="D19" s="5"/>
      <c r="E19" s="5"/>
      <c r="F19" s="7"/>
      <c r="G19" s="7"/>
    </row>
    <row r="20" spans="1:8" ht="15" customHeight="1" x14ac:dyDescent="0.25">
      <c r="A20" s="57" t="s">
        <v>900</v>
      </c>
      <c r="B20" s="3" t="s">
        <v>8</v>
      </c>
      <c r="C20" s="3"/>
      <c r="D20" s="5" t="s">
        <v>96</v>
      </c>
      <c r="E20" s="5"/>
      <c r="F20" s="7" t="s">
        <v>137</v>
      </c>
      <c r="G20" s="7"/>
    </row>
    <row r="21" spans="1:8" ht="15" customHeight="1" x14ac:dyDescent="0.25">
      <c r="A21" s="57" t="s">
        <v>901</v>
      </c>
      <c r="B21" s="3" t="s">
        <v>9</v>
      </c>
      <c r="C21" s="3"/>
      <c r="D21" s="5" t="s">
        <v>97</v>
      </c>
      <c r="E21" s="5"/>
      <c r="F21" s="7" t="s">
        <v>138</v>
      </c>
      <c r="G21" s="7"/>
    </row>
    <row r="22" spans="1:8" ht="15" customHeight="1" x14ac:dyDescent="0.25">
      <c r="A22" s="57" t="s">
        <v>902</v>
      </c>
      <c r="B22" s="3" t="s">
        <v>10</v>
      </c>
      <c r="C22" s="3"/>
      <c r="D22" s="5" t="s">
        <v>98</v>
      </c>
      <c r="E22" s="5"/>
      <c r="F22" s="7" t="s">
        <v>139</v>
      </c>
      <c r="G22" s="7"/>
    </row>
    <row r="23" spans="1:8" ht="15" customHeight="1" x14ac:dyDescent="0.25">
      <c r="A23" s="57" t="s">
        <v>1555</v>
      </c>
      <c r="B23" s="3" t="s">
        <v>2473</v>
      </c>
      <c r="C23" s="3"/>
      <c r="D23" s="5" t="s">
        <v>2473</v>
      </c>
      <c r="E23" s="5"/>
      <c r="F23" s="7" t="s">
        <v>2473</v>
      </c>
      <c r="G23" s="7"/>
      <c r="H23" s="59" t="e">
        <f ca="1">AI_SUM(A20,A21,A22)</f>
        <v>#NAME?</v>
      </c>
    </row>
    <row r="24" spans="1:8" ht="15" customHeight="1" x14ac:dyDescent="0.25">
      <c r="A24" s="57" t="s">
        <v>868</v>
      </c>
      <c r="B24" s="3"/>
      <c r="C24" s="3"/>
      <c r="D24" s="5"/>
      <c r="E24" s="5"/>
      <c r="F24" s="7"/>
      <c r="G24" s="7"/>
    </row>
    <row r="25" spans="1:8" ht="15" customHeight="1" x14ac:dyDescent="0.25">
      <c r="A25" s="57" t="s">
        <v>903</v>
      </c>
      <c r="B25" s="3" t="s">
        <v>11</v>
      </c>
      <c r="C25" s="3"/>
      <c r="D25" s="5" t="s">
        <v>99</v>
      </c>
      <c r="E25" s="5"/>
      <c r="F25" s="7" t="s">
        <v>140</v>
      </c>
      <c r="G25" s="7"/>
    </row>
    <row r="26" spans="1:8" ht="15" customHeight="1" x14ac:dyDescent="0.25">
      <c r="A26" s="57" t="s">
        <v>904</v>
      </c>
      <c r="B26" s="3"/>
      <c r="C26" s="3"/>
      <c r="D26" s="5"/>
      <c r="E26" s="5"/>
      <c r="F26" s="7"/>
      <c r="G26" s="7"/>
    </row>
    <row r="27" spans="1:8" ht="15" customHeight="1" x14ac:dyDescent="0.25">
      <c r="A27" s="57" t="s">
        <v>1568</v>
      </c>
      <c r="B27" s="3" t="s">
        <v>12</v>
      </c>
      <c r="C27" s="3"/>
      <c r="D27" s="5" t="s">
        <v>100</v>
      </c>
      <c r="E27" s="5"/>
      <c r="F27" s="7" t="s">
        <v>141</v>
      </c>
      <c r="G27" s="7"/>
    </row>
    <row r="28" spans="1:8" ht="15" customHeight="1" x14ac:dyDescent="0.25">
      <c r="A28" s="57" t="s">
        <v>902</v>
      </c>
      <c r="B28" s="3" t="s">
        <v>13</v>
      </c>
      <c r="C28" s="3"/>
      <c r="D28" s="5" t="s">
        <v>101</v>
      </c>
      <c r="E28" s="5"/>
      <c r="F28" s="7" t="s">
        <v>142</v>
      </c>
      <c r="G28" s="7"/>
    </row>
    <row r="29" spans="1:8" ht="15" customHeight="1" x14ac:dyDescent="0.25">
      <c r="A29" s="57" t="s">
        <v>1556</v>
      </c>
      <c r="B29" s="3" t="s">
        <v>2474</v>
      </c>
      <c r="C29" s="3"/>
      <c r="D29" s="5" t="s">
        <v>2474</v>
      </c>
      <c r="E29" s="5"/>
      <c r="F29" s="7" t="s">
        <v>2474</v>
      </c>
      <c r="G29" s="7"/>
      <c r="H29" s="59" t="e">
        <f ca="1">AI_SUM(A25,A27,A28)</f>
        <v>#NAME?</v>
      </c>
    </row>
    <row r="30" spans="1:8" ht="15" customHeight="1" x14ac:dyDescent="0.25">
      <c r="A30" s="57" t="s">
        <v>1557</v>
      </c>
      <c r="B30" s="3" t="s">
        <v>2496</v>
      </c>
      <c r="C30" s="3"/>
      <c r="D30" s="5" t="s">
        <v>2496</v>
      </c>
      <c r="E30" s="5"/>
      <c r="F30" s="7" t="s">
        <v>2496</v>
      </c>
      <c r="G30" s="7"/>
      <c r="H30" s="59" t="e">
        <f ca="1">AI_SUM(A23,A29)</f>
        <v>#NAME?</v>
      </c>
    </row>
    <row r="31" spans="1:8" ht="15" customHeight="1" x14ac:dyDescent="0.25">
      <c r="A31" s="57" t="s">
        <v>1558</v>
      </c>
      <c r="B31" s="3" t="s">
        <v>2497</v>
      </c>
      <c r="C31" s="3"/>
      <c r="D31" s="5" t="s">
        <v>2497</v>
      </c>
      <c r="E31" s="5"/>
      <c r="F31" s="7" t="s">
        <v>2497</v>
      </c>
      <c r="G31" s="7"/>
      <c r="H31" s="59" t="e">
        <f ca="1">AI_SUM(A5,A9,A10,A17,A30)</f>
        <v>#NAME?</v>
      </c>
    </row>
    <row r="32" spans="1:8" ht="15" customHeight="1" x14ac:dyDescent="0.25">
      <c r="A32" s="57" t="s">
        <v>869</v>
      </c>
      <c r="B32" s="3"/>
      <c r="C32" s="3"/>
      <c r="D32" s="5"/>
      <c r="E32" s="5"/>
      <c r="F32" s="7"/>
      <c r="G32" s="7"/>
    </row>
    <row r="33" spans="1:8" ht="15" customHeight="1" x14ac:dyDescent="0.25">
      <c r="A33" s="57" t="s">
        <v>870</v>
      </c>
      <c r="B33" s="3"/>
      <c r="C33" s="3"/>
      <c r="D33" s="5"/>
      <c r="E33" s="5"/>
      <c r="F33" s="7"/>
      <c r="G33" s="7"/>
    </row>
    <row r="34" spans="1:8" ht="15" customHeight="1" x14ac:dyDescent="0.25">
      <c r="A34" s="57" t="s">
        <v>855</v>
      </c>
      <c r="B34" s="3" t="s">
        <v>14</v>
      </c>
      <c r="C34" s="3"/>
      <c r="D34" s="5" t="s">
        <v>102</v>
      </c>
      <c r="E34" s="5"/>
      <c r="F34" s="7" t="s">
        <v>143</v>
      </c>
      <c r="G34" s="7"/>
    </row>
    <row r="35" spans="1:8" ht="15" customHeight="1" x14ac:dyDescent="0.25">
      <c r="A35" s="57" t="s">
        <v>871</v>
      </c>
      <c r="B35" s="3" t="s">
        <v>15</v>
      </c>
      <c r="C35" s="3"/>
      <c r="D35" s="5" t="s">
        <v>103</v>
      </c>
      <c r="E35" s="5"/>
      <c r="F35" s="7" t="s">
        <v>144</v>
      </c>
      <c r="G35" s="7"/>
    </row>
    <row r="36" spans="1:8" ht="15" customHeight="1" x14ac:dyDescent="0.25">
      <c r="A36" s="57" t="s">
        <v>872</v>
      </c>
      <c r="B36" s="3" t="s">
        <v>16</v>
      </c>
      <c r="C36" s="3"/>
      <c r="D36" s="5" t="s">
        <v>104</v>
      </c>
      <c r="E36" s="5"/>
      <c r="F36" s="7" t="s">
        <v>145</v>
      </c>
      <c r="G36" s="7"/>
    </row>
    <row r="37" spans="1:8" ht="15" customHeight="1" x14ac:dyDescent="0.25">
      <c r="A37" s="57" t="s">
        <v>1559</v>
      </c>
      <c r="B37" s="3" t="s">
        <v>2475</v>
      </c>
      <c r="C37" s="3"/>
      <c r="D37" s="5" t="s">
        <v>2475</v>
      </c>
      <c r="E37" s="5"/>
      <c r="F37" s="7" t="s">
        <v>2475</v>
      </c>
      <c r="G37" s="7"/>
      <c r="H37" s="59" t="e">
        <f ca="1">AI_SUM(A34,A35,A36)</f>
        <v>#NAME?</v>
      </c>
    </row>
    <row r="38" spans="1:8" ht="15" customHeight="1" x14ac:dyDescent="0.25">
      <c r="A38" s="57" t="s">
        <v>873</v>
      </c>
      <c r="B38" s="3"/>
      <c r="C38" s="3"/>
      <c r="D38" s="5"/>
      <c r="E38" s="5"/>
      <c r="F38" s="7"/>
      <c r="G38" s="7"/>
    </row>
    <row r="39" spans="1:8" ht="15" customHeight="1" x14ac:dyDescent="0.25">
      <c r="A39" s="57" t="s">
        <v>874</v>
      </c>
      <c r="B39" s="3" t="s">
        <v>17</v>
      </c>
      <c r="C39" s="3"/>
      <c r="D39" s="5" t="s">
        <v>105</v>
      </c>
      <c r="E39" s="5"/>
      <c r="F39" s="7" t="s">
        <v>146</v>
      </c>
      <c r="G39" s="7"/>
    </row>
    <row r="40" spans="1:8" ht="15" customHeight="1" x14ac:dyDescent="0.25">
      <c r="A40" s="57" t="s">
        <v>875</v>
      </c>
      <c r="B40" s="3"/>
      <c r="C40" s="3"/>
      <c r="D40" s="5"/>
      <c r="E40" s="5"/>
      <c r="F40" s="7"/>
      <c r="G40" s="7"/>
    </row>
    <row r="41" spans="1:8" ht="15" customHeight="1" x14ac:dyDescent="0.25">
      <c r="A41" s="57" t="s">
        <v>876</v>
      </c>
      <c r="B41" s="3" t="s">
        <v>18</v>
      </c>
      <c r="C41" s="3"/>
      <c r="D41" s="5" t="s">
        <v>106</v>
      </c>
      <c r="E41" s="5"/>
      <c r="F41" s="7" t="s">
        <v>147</v>
      </c>
      <c r="G41" s="7"/>
    </row>
    <row r="42" spans="1:8" ht="15" customHeight="1" x14ac:dyDescent="0.25">
      <c r="A42" s="57" t="s">
        <v>877</v>
      </c>
      <c r="B42" s="3" t="s">
        <v>19</v>
      </c>
      <c r="C42" s="3"/>
      <c r="D42" s="5" t="s">
        <v>107</v>
      </c>
      <c r="E42" s="5"/>
      <c r="F42" s="7" t="s">
        <v>148</v>
      </c>
      <c r="G42" s="7"/>
    </row>
    <row r="43" spans="1:8" ht="15" customHeight="1" x14ac:dyDescent="0.25">
      <c r="A43" s="57" t="s">
        <v>1560</v>
      </c>
      <c r="B43" s="3" t="s">
        <v>2476</v>
      </c>
      <c r="C43" s="3"/>
      <c r="D43" s="5" t="s">
        <v>2476</v>
      </c>
      <c r="E43" s="5"/>
      <c r="F43" s="7" t="s">
        <v>2476</v>
      </c>
      <c r="G43" s="7"/>
      <c r="H43" s="59" t="e">
        <f ca="1">AI_SUM(A41,A42)</f>
        <v>#NAME?</v>
      </c>
    </row>
    <row r="44" spans="1:8" ht="15" customHeight="1" x14ac:dyDescent="0.25">
      <c r="A44" s="57" t="s">
        <v>878</v>
      </c>
      <c r="B44" s="3"/>
      <c r="C44" s="3"/>
      <c r="D44" s="5"/>
      <c r="E44" s="5"/>
      <c r="F44" s="7"/>
      <c r="G44" s="7"/>
    </row>
    <row r="45" spans="1:8" ht="15" customHeight="1" x14ac:dyDescent="0.25">
      <c r="A45" s="57" t="s">
        <v>876</v>
      </c>
      <c r="B45" s="3" t="s">
        <v>20</v>
      </c>
      <c r="C45" s="3"/>
      <c r="D45" s="5" t="s">
        <v>108</v>
      </c>
      <c r="E45" s="5"/>
      <c r="F45" s="7" t="s">
        <v>149</v>
      </c>
      <c r="G45" s="7"/>
    </row>
    <row r="46" spans="1:8" ht="15" customHeight="1" x14ac:dyDescent="0.25">
      <c r="A46" s="57" t="s">
        <v>877</v>
      </c>
      <c r="B46" s="3" t="s">
        <v>21</v>
      </c>
      <c r="C46" s="3"/>
      <c r="D46" s="5" t="s">
        <v>109</v>
      </c>
      <c r="E46" s="5"/>
      <c r="F46" s="7" t="s">
        <v>150</v>
      </c>
      <c r="G46" s="7"/>
    </row>
    <row r="47" spans="1:8" ht="15" customHeight="1" x14ac:dyDescent="0.25">
      <c r="A47" s="57" t="s">
        <v>1561</v>
      </c>
      <c r="B47" s="3" t="s">
        <v>2477</v>
      </c>
      <c r="C47" s="3"/>
      <c r="D47" s="5" t="s">
        <v>2477</v>
      </c>
      <c r="E47" s="5"/>
      <c r="F47" s="7" t="s">
        <v>2477</v>
      </c>
      <c r="G47" s="7"/>
      <c r="H47" s="59" t="e">
        <f ca="1">AI_SUM(A45,A46)</f>
        <v>#NAME?</v>
      </c>
    </row>
    <row r="48" spans="1:8" ht="15" customHeight="1" x14ac:dyDescent="0.25">
      <c r="A48" s="57" t="s">
        <v>879</v>
      </c>
      <c r="B48" s="3"/>
      <c r="C48" s="3"/>
      <c r="D48" s="5"/>
      <c r="E48" s="5"/>
      <c r="F48" s="7"/>
      <c r="G48" s="7"/>
    </row>
    <row r="49" spans="1:8" ht="15" customHeight="1" x14ac:dyDescent="0.25">
      <c r="A49" s="57" t="s">
        <v>876</v>
      </c>
      <c r="B49" s="3" t="s">
        <v>22</v>
      </c>
      <c r="C49" s="3"/>
      <c r="D49" s="5" t="s">
        <v>110</v>
      </c>
      <c r="E49" s="5"/>
      <c r="F49" s="7" t="s">
        <v>151</v>
      </c>
      <c r="G49" s="7"/>
    </row>
    <row r="50" spans="1:8" ht="15" customHeight="1" x14ac:dyDescent="0.25">
      <c r="A50" s="57" t="s">
        <v>877</v>
      </c>
      <c r="B50" s="3" t="s">
        <v>23</v>
      </c>
      <c r="C50" s="3"/>
      <c r="D50" s="5" t="s">
        <v>111</v>
      </c>
      <c r="E50" s="5"/>
      <c r="F50" s="7" t="s">
        <v>152</v>
      </c>
      <c r="G50" s="7"/>
    </row>
    <row r="51" spans="1:8" ht="15" customHeight="1" x14ac:dyDescent="0.25">
      <c r="A51" s="57" t="s">
        <v>1563</v>
      </c>
      <c r="B51" s="3" t="s">
        <v>2478</v>
      </c>
      <c r="C51" s="3"/>
      <c r="D51" s="5" t="s">
        <v>2478</v>
      </c>
      <c r="E51" s="5"/>
      <c r="F51" s="7" t="s">
        <v>2478</v>
      </c>
      <c r="G51" s="7"/>
      <c r="H51" s="59" t="e">
        <f ca="1">AI_SUM(A49,A50)</f>
        <v>#NAME?</v>
      </c>
    </row>
    <row r="52" spans="1:8" ht="15" customHeight="1" x14ac:dyDescent="0.25">
      <c r="A52" s="57" t="s">
        <v>880</v>
      </c>
      <c r="B52" s="3"/>
      <c r="C52" s="3"/>
      <c r="D52" s="5"/>
      <c r="E52" s="5"/>
      <c r="F52" s="7"/>
      <c r="G52" s="7"/>
    </row>
    <row r="53" spans="1:8" ht="15" customHeight="1" x14ac:dyDescent="0.25">
      <c r="A53" s="57" t="s">
        <v>876</v>
      </c>
      <c r="B53" s="3" t="s">
        <v>24</v>
      </c>
      <c r="C53" s="3"/>
      <c r="D53" s="5" t="s">
        <v>112</v>
      </c>
      <c r="E53" s="5"/>
      <c r="F53" s="7" t="s">
        <v>153</v>
      </c>
      <c r="G53" s="7"/>
    </row>
    <row r="54" spans="1:8" ht="15" customHeight="1" x14ac:dyDescent="0.25">
      <c r="A54" s="57" t="s">
        <v>877</v>
      </c>
      <c r="B54" s="3" t="s">
        <v>25</v>
      </c>
      <c r="C54" s="3"/>
      <c r="D54" s="5" t="s">
        <v>113</v>
      </c>
      <c r="E54" s="5"/>
      <c r="F54" s="7" t="s">
        <v>154</v>
      </c>
      <c r="G54" s="7"/>
    </row>
    <row r="55" spans="1:8" ht="15" customHeight="1" x14ac:dyDescent="0.25">
      <c r="A55" s="57" t="s">
        <v>1562</v>
      </c>
      <c r="B55" s="3" t="s">
        <v>2479</v>
      </c>
      <c r="C55" s="3"/>
      <c r="D55" s="5" t="s">
        <v>2479</v>
      </c>
      <c r="E55" s="5"/>
      <c r="F55" s="7" t="s">
        <v>2479</v>
      </c>
      <c r="G55" s="7"/>
      <c r="H55" s="59" t="e">
        <f ca="1">AI_SUM(A53,A54)</f>
        <v>#NAME?</v>
      </c>
    </row>
    <row r="56" spans="1:8" ht="15" customHeight="1" x14ac:dyDescent="0.25">
      <c r="A56" s="57" t="s">
        <v>1564</v>
      </c>
      <c r="B56" s="3" t="s">
        <v>2493</v>
      </c>
      <c r="C56" s="3"/>
      <c r="D56" s="5" t="s">
        <v>2493</v>
      </c>
      <c r="E56" s="5"/>
      <c r="F56" s="7" t="s">
        <v>2493</v>
      </c>
      <c r="G56" s="7"/>
      <c r="H56" s="59" t="e">
        <f ca="1">AI_SUM(A39,A43,A47,A51,A55)</f>
        <v>#NAME?</v>
      </c>
    </row>
    <row r="57" spans="1:8" ht="15" customHeight="1" x14ac:dyDescent="0.25">
      <c r="A57" s="57" t="s">
        <v>881</v>
      </c>
      <c r="B57" s="3"/>
      <c r="C57" s="3"/>
      <c r="D57" s="5"/>
      <c r="E57" s="5"/>
      <c r="F57" s="7"/>
      <c r="G57" s="7"/>
    </row>
    <row r="58" spans="1:8" ht="15" customHeight="1" x14ac:dyDescent="0.25">
      <c r="A58" s="57" t="s">
        <v>882</v>
      </c>
      <c r="B58" s="3" t="s">
        <v>26</v>
      </c>
      <c r="C58" s="3"/>
      <c r="D58" s="5" t="s">
        <v>114</v>
      </c>
      <c r="E58" s="5"/>
      <c r="F58" s="7" t="s">
        <v>155</v>
      </c>
      <c r="G58" s="7"/>
    </row>
    <row r="59" spans="1:8" ht="15" customHeight="1" x14ac:dyDescent="0.25">
      <c r="A59" s="57" t="s">
        <v>883</v>
      </c>
      <c r="B59" s="3" t="s">
        <v>27</v>
      </c>
      <c r="C59" s="3"/>
      <c r="D59" s="5" t="s">
        <v>115</v>
      </c>
      <c r="E59" s="5"/>
      <c r="F59" s="7" t="s">
        <v>156</v>
      </c>
      <c r="G59" s="7"/>
    </row>
    <row r="60" spans="1:8" ht="15" customHeight="1" x14ac:dyDescent="0.25">
      <c r="A60" s="57" t="s">
        <v>884</v>
      </c>
      <c r="B60" s="3" t="s">
        <v>28</v>
      </c>
      <c r="C60" s="3"/>
      <c r="D60" s="5" t="s">
        <v>116</v>
      </c>
      <c r="E60" s="5"/>
      <c r="F60" s="7" t="s">
        <v>157</v>
      </c>
      <c r="G60" s="7"/>
    </row>
    <row r="61" spans="1:8" ht="15" customHeight="1" x14ac:dyDescent="0.25">
      <c r="A61" s="57" t="s">
        <v>885</v>
      </c>
      <c r="B61" s="3" t="s">
        <v>29</v>
      </c>
      <c r="C61" s="3"/>
      <c r="D61" s="5" t="s">
        <v>117</v>
      </c>
      <c r="E61" s="5"/>
      <c r="F61" s="7" t="s">
        <v>158</v>
      </c>
      <c r="G61" s="7"/>
    </row>
    <row r="62" spans="1:8" ht="15" customHeight="1" x14ac:dyDescent="0.25">
      <c r="A62" s="57" t="s">
        <v>886</v>
      </c>
      <c r="B62" s="3" t="s">
        <v>30</v>
      </c>
      <c r="C62" s="3"/>
      <c r="D62" s="5" t="s">
        <v>118</v>
      </c>
      <c r="E62" s="5"/>
      <c r="F62" s="7" t="s">
        <v>159</v>
      </c>
      <c r="G62" s="7"/>
    </row>
    <row r="63" spans="1:8" ht="15" customHeight="1" x14ac:dyDescent="0.25">
      <c r="A63" s="57" t="s">
        <v>887</v>
      </c>
      <c r="B63" s="3" t="s">
        <v>31</v>
      </c>
      <c r="C63" s="3"/>
      <c r="D63" s="5" t="s">
        <v>119</v>
      </c>
      <c r="E63" s="5"/>
      <c r="F63" s="7" t="s">
        <v>160</v>
      </c>
      <c r="G63" s="7"/>
    </row>
    <row r="64" spans="1:8" ht="15" customHeight="1" x14ac:dyDescent="0.25">
      <c r="A64" s="57" t="s">
        <v>1565</v>
      </c>
      <c r="B64" s="3" t="s">
        <v>2480</v>
      </c>
      <c r="C64" s="3"/>
      <c r="D64" s="5" t="s">
        <v>2480</v>
      </c>
      <c r="E64" s="5"/>
      <c r="F64" s="7" t="s">
        <v>2480</v>
      </c>
      <c r="G64" s="7"/>
      <c r="H64" s="59" t="e">
        <f ca="1">AI_SUM(A58,A59,A60,A61,A62,A63)</f>
        <v>#NAME?</v>
      </c>
    </row>
    <row r="65" spans="1:11" ht="15" customHeight="1" x14ac:dyDescent="0.25">
      <c r="A65" s="57" t="s">
        <v>888</v>
      </c>
      <c r="B65" s="3"/>
      <c r="C65" s="3"/>
      <c r="D65" s="5"/>
      <c r="E65" s="5"/>
      <c r="F65" s="7"/>
      <c r="G65" s="7"/>
    </row>
    <row r="66" spans="1:11" ht="15" customHeight="1" x14ac:dyDescent="0.25">
      <c r="A66" s="57" t="s">
        <v>889</v>
      </c>
      <c r="B66" s="3" t="s">
        <v>32</v>
      </c>
      <c r="C66" s="3"/>
      <c r="D66" s="5" t="s">
        <v>120</v>
      </c>
      <c r="E66" s="5"/>
      <c r="F66" s="7" t="s">
        <v>161</v>
      </c>
      <c r="G66" s="7"/>
    </row>
    <row r="67" spans="1:11" ht="15" customHeight="1" x14ac:dyDescent="0.25">
      <c r="A67" s="57" t="s">
        <v>890</v>
      </c>
      <c r="B67" s="3"/>
      <c r="C67" s="3"/>
      <c r="D67" s="5"/>
      <c r="E67" s="5"/>
      <c r="F67" s="7"/>
      <c r="G67" s="7"/>
    </row>
    <row r="68" spans="1:11" ht="15" customHeight="1" x14ac:dyDescent="0.25">
      <c r="A68" s="57" t="s">
        <v>891</v>
      </c>
      <c r="B68" s="3" t="s">
        <v>33</v>
      </c>
      <c r="C68" s="3"/>
      <c r="D68" s="5" t="s">
        <v>121</v>
      </c>
      <c r="E68" s="5"/>
      <c r="F68" s="7" t="s">
        <v>162</v>
      </c>
      <c r="G68" s="7"/>
    </row>
    <row r="69" spans="1:11" ht="15" customHeight="1" x14ac:dyDescent="0.25">
      <c r="A69" s="57" t="s">
        <v>892</v>
      </c>
      <c r="B69" s="3"/>
      <c r="C69" s="3"/>
      <c r="D69" s="5"/>
      <c r="E69" s="5"/>
      <c r="F69" s="7"/>
      <c r="G69" s="7"/>
    </row>
    <row r="70" spans="1:11" ht="15" customHeight="1" x14ac:dyDescent="0.25">
      <c r="A70" s="57" t="s">
        <v>856</v>
      </c>
      <c r="B70" s="3" t="s">
        <v>34</v>
      </c>
      <c r="C70" s="3"/>
      <c r="D70" s="5" t="s">
        <v>122</v>
      </c>
      <c r="E70" s="5"/>
      <c r="F70" s="7" t="s">
        <v>163</v>
      </c>
      <c r="G70" s="7"/>
    </row>
    <row r="71" spans="1:11" ht="15" customHeight="1" x14ac:dyDescent="0.25">
      <c r="A71" s="57" t="s">
        <v>1566</v>
      </c>
      <c r="B71" s="3" t="s">
        <v>2481</v>
      </c>
      <c r="C71" s="3"/>
      <c r="D71" s="5" t="s">
        <v>2481</v>
      </c>
      <c r="E71" s="5"/>
      <c r="F71" s="7" t="s">
        <v>2481</v>
      </c>
      <c r="G71" s="7"/>
      <c r="H71" s="59" t="e">
        <f ca="1">AI_SUM(A66,A68,A70)</f>
        <v>#NAME?</v>
      </c>
    </row>
    <row r="72" spans="1:11" ht="15" customHeight="1" x14ac:dyDescent="0.25">
      <c r="A72" s="57" t="s">
        <v>893</v>
      </c>
      <c r="B72" s="3" t="s">
        <v>35</v>
      </c>
      <c r="C72" s="3"/>
      <c r="D72" s="5" t="s">
        <v>123</v>
      </c>
      <c r="E72" s="5"/>
      <c r="F72" s="7" t="s">
        <v>164</v>
      </c>
      <c r="G72" s="7"/>
    </row>
    <row r="73" spans="1:11" ht="15" customHeight="1" x14ac:dyDescent="0.25">
      <c r="A73" s="57" t="s">
        <v>894</v>
      </c>
      <c r="B73" s="3" t="s">
        <v>36</v>
      </c>
      <c r="C73" s="3"/>
      <c r="D73" s="5" t="s">
        <v>124</v>
      </c>
      <c r="E73" s="5"/>
      <c r="F73" s="7" t="s">
        <v>165</v>
      </c>
      <c r="G73" s="7"/>
    </row>
    <row r="74" spans="1:11" ht="15" customHeight="1" x14ac:dyDescent="0.25">
      <c r="A74" s="57" t="s">
        <v>895</v>
      </c>
      <c r="B74" s="3" t="s">
        <v>37</v>
      </c>
      <c r="C74" s="3"/>
      <c r="D74" s="5" t="s">
        <v>125</v>
      </c>
      <c r="E74" s="5"/>
      <c r="F74" s="7" t="s">
        <v>166</v>
      </c>
      <c r="G74" s="7"/>
    </row>
    <row r="75" spans="1:11" ht="15" customHeight="1" x14ac:dyDescent="0.25">
      <c r="A75" s="57" t="s">
        <v>896</v>
      </c>
      <c r="B75" s="4" t="s">
        <v>38</v>
      </c>
      <c r="C75" s="4"/>
      <c r="D75" s="6" t="s">
        <v>38</v>
      </c>
      <c r="E75" s="6"/>
      <c r="F75" s="8" t="s">
        <v>38</v>
      </c>
      <c r="G75" s="8"/>
    </row>
    <row r="76" spans="1:11" ht="15" customHeight="1" x14ac:dyDescent="0.25">
      <c r="A76" s="57" t="s">
        <v>897</v>
      </c>
      <c r="B76" s="3" t="s">
        <v>39</v>
      </c>
      <c r="C76" s="3"/>
      <c r="D76" s="5" t="s">
        <v>126</v>
      </c>
      <c r="E76" s="5"/>
      <c r="F76" s="7" t="s">
        <v>167</v>
      </c>
      <c r="G76" s="7"/>
    </row>
    <row r="77" spans="1:11" ht="15" customHeight="1" x14ac:dyDescent="0.25">
      <c r="A77" s="57" t="s">
        <v>898</v>
      </c>
      <c r="B77" s="3" t="s">
        <v>40</v>
      </c>
      <c r="C77" s="3"/>
      <c r="D77" s="5" t="s">
        <v>127</v>
      </c>
      <c r="E77" s="5"/>
      <c r="F77" s="7" t="s">
        <v>168</v>
      </c>
      <c r="G77" s="7"/>
    </row>
    <row r="78" spans="1:11" ht="15" customHeight="1" x14ac:dyDescent="0.25">
      <c r="A78" s="57" t="s">
        <v>899</v>
      </c>
      <c r="B78" s="3" t="s">
        <v>41</v>
      </c>
      <c r="C78" s="3"/>
      <c r="D78" s="5" t="s">
        <v>128</v>
      </c>
      <c r="E78" s="5"/>
      <c r="F78" s="7" t="s">
        <v>169</v>
      </c>
      <c r="G78" s="7"/>
    </row>
    <row r="79" spans="1:11" ht="15" customHeight="1" x14ac:dyDescent="0.25">
      <c r="A79" s="52" t="s">
        <v>1342</v>
      </c>
      <c r="B79" s="3"/>
      <c r="C79" s="3"/>
      <c r="D79" s="5"/>
      <c r="E79" s="5"/>
      <c r="F79" s="7"/>
      <c r="G79" s="7"/>
    </row>
    <row r="80" spans="1:11" ht="15" customHeight="1" x14ac:dyDescent="0.25">
      <c r="A80" s="57" t="s">
        <v>857</v>
      </c>
      <c r="B80" s="65"/>
      <c r="C80" s="65"/>
      <c r="D80" s="66"/>
      <c r="E80" s="66"/>
      <c r="F80" s="67"/>
      <c r="G80" s="67"/>
      <c r="I80" s="57"/>
      <c r="J80" s="59"/>
      <c r="K80" s="59"/>
    </row>
    <row r="81" spans="1:11" ht="15" customHeight="1" x14ac:dyDescent="0.25">
      <c r="A81" s="57" t="s">
        <v>858</v>
      </c>
      <c r="B81" s="68" t="s">
        <v>1127</v>
      </c>
      <c r="C81" s="68"/>
      <c r="D81" s="69" t="s">
        <v>1168</v>
      </c>
      <c r="E81" s="69"/>
      <c r="F81" s="70" t="s">
        <v>1209</v>
      </c>
      <c r="G81" s="70"/>
      <c r="I81" s="57"/>
      <c r="J81" s="59"/>
      <c r="K81" s="59"/>
    </row>
    <row r="82" spans="1:11" ht="15" customHeight="1" x14ac:dyDescent="0.25">
      <c r="A82" s="57" t="s">
        <v>859</v>
      </c>
      <c r="B82" s="68"/>
      <c r="C82" s="68"/>
      <c r="D82" s="69"/>
      <c r="E82" s="69"/>
      <c r="F82" s="70"/>
      <c r="G82" s="70"/>
      <c r="I82" s="57"/>
      <c r="J82" s="59"/>
      <c r="K82" s="59"/>
    </row>
    <row r="83" spans="1:11" ht="15" customHeight="1" x14ac:dyDescent="0.25">
      <c r="A83" s="57" t="s">
        <v>860</v>
      </c>
      <c r="B83" s="68" t="s">
        <v>1128</v>
      </c>
      <c r="C83" s="68"/>
      <c r="D83" s="69" t="s">
        <v>1169</v>
      </c>
      <c r="E83" s="69"/>
      <c r="F83" s="70" t="s">
        <v>1210</v>
      </c>
      <c r="G83" s="70"/>
      <c r="I83" s="57"/>
      <c r="J83" s="59"/>
      <c r="K83" s="59"/>
    </row>
    <row r="84" spans="1:11" ht="15" customHeight="1" x14ac:dyDescent="0.25">
      <c r="A84" s="57" t="s">
        <v>861</v>
      </c>
      <c r="B84" s="68" t="s">
        <v>1129</v>
      </c>
      <c r="C84" s="68"/>
      <c r="D84" s="69" t="s">
        <v>1170</v>
      </c>
      <c r="E84" s="69"/>
      <c r="F84" s="70" t="s">
        <v>1211</v>
      </c>
      <c r="G84" s="70"/>
      <c r="I84" s="57"/>
      <c r="J84" s="59"/>
      <c r="K84" s="59"/>
    </row>
    <row r="85" spans="1:11" ht="15" customHeight="1" x14ac:dyDescent="0.25">
      <c r="A85" s="57" t="s">
        <v>1553</v>
      </c>
      <c r="B85" s="3" t="s">
        <v>2482</v>
      </c>
      <c r="C85" s="3"/>
      <c r="D85" s="5" t="s">
        <v>2482</v>
      </c>
      <c r="E85" s="5"/>
      <c r="F85" s="7" t="s">
        <v>2482</v>
      </c>
      <c r="G85" s="7"/>
      <c r="H85" s="59" t="e">
        <f ca="1">AI_SUM(A83,A84)</f>
        <v>#NAME?</v>
      </c>
      <c r="I85" s="57"/>
    </row>
    <row r="86" spans="1:11" ht="15" customHeight="1" x14ac:dyDescent="0.25">
      <c r="A86" s="57" t="s">
        <v>1569</v>
      </c>
      <c r="B86" s="68" t="s">
        <v>1130</v>
      </c>
      <c r="C86" s="68"/>
      <c r="D86" s="69" t="s">
        <v>1171</v>
      </c>
      <c r="E86" s="69"/>
      <c r="F86" s="70" t="s">
        <v>1212</v>
      </c>
      <c r="G86" s="70"/>
      <c r="I86" s="57"/>
      <c r="J86" s="59"/>
      <c r="K86" s="59"/>
    </row>
    <row r="87" spans="1:11" ht="15" customHeight="1" x14ac:dyDescent="0.25">
      <c r="A87" s="57" t="s">
        <v>862</v>
      </c>
      <c r="B87" s="68"/>
      <c r="C87" s="68"/>
      <c r="D87" s="69"/>
      <c r="E87" s="69"/>
      <c r="F87" s="70"/>
      <c r="G87" s="70"/>
      <c r="I87" s="57"/>
      <c r="J87" s="59"/>
      <c r="K87" s="59"/>
    </row>
    <row r="88" spans="1:11" ht="15" customHeight="1" x14ac:dyDescent="0.25">
      <c r="A88" s="57" t="s">
        <v>853</v>
      </c>
      <c r="B88" s="68"/>
      <c r="C88" s="68"/>
      <c r="D88" s="69"/>
      <c r="E88" s="69"/>
      <c r="F88" s="70"/>
      <c r="G88" s="70"/>
      <c r="I88" s="57"/>
      <c r="J88" s="59"/>
      <c r="K88" s="59"/>
    </row>
    <row r="89" spans="1:11" ht="15" customHeight="1" x14ac:dyDescent="0.25">
      <c r="A89" s="57" t="s">
        <v>863</v>
      </c>
      <c r="B89" s="68" t="s">
        <v>1131</v>
      </c>
      <c r="C89" s="68"/>
      <c r="D89" s="69" t="s">
        <v>1172</v>
      </c>
      <c r="E89" s="69"/>
      <c r="F89" s="70" t="s">
        <v>1213</v>
      </c>
      <c r="G89" s="70"/>
      <c r="I89" s="57"/>
      <c r="J89" s="59"/>
      <c r="K89" s="59"/>
    </row>
    <row r="90" spans="1:11" ht="15" customHeight="1" x14ac:dyDescent="0.25">
      <c r="A90" s="57" t="s">
        <v>1570</v>
      </c>
      <c r="B90" s="68" t="s">
        <v>1132</v>
      </c>
      <c r="C90" s="68"/>
      <c r="D90" s="69" t="s">
        <v>1173</v>
      </c>
      <c r="E90" s="69"/>
      <c r="F90" s="70" t="s">
        <v>1214</v>
      </c>
      <c r="G90" s="70"/>
      <c r="I90" s="57"/>
      <c r="J90" s="59"/>
      <c r="K90" s="59"/>
    </row>
    <row r="91" spans="1:11" ht="15" customHeight="1" x14ac:dyDescent="0.25">
      <c r="A91" s="57" t="s">
        <v>864</v>
      </c>
      <c r="B91" s="68" t="s">
        <v>1133</v>
      </c>
      <c r="C91" s="68"/>
      <c r="D91" s="69" t="s">
        <v>1174</v>
      </c>
      <c r="E91" s="69"/>
      <c r="F91" s="70" t="s">
        <v>1215</v>
      </c>
      <c r="G91" s="70"/>
      <c r="I91" s="57"/>
      <c r="J91" s="59"/>
      <c r="K91" s="59"/>
    </row>
    <row r="92" spans="1:11" ht="15" customHeight="1" x14ac:dyDescent="0.25">
      <c r="A92" s="57" t="s">
        <v>865</v>
      </c>
      <c r="B92" s="68" t="s">
        <v>1134</v>
      </c>
      <c r="C92" s="68"/>
      <c r="D92" s="69" t="s">
        <v>1175</v>
      </c>
      <c r="E92" s="69"/>
      <c r="F92" s="70" t="s">
        <v>1216</v>
      </c>
      <c r="G92" s="70"/>
      <c r="I92" s="57"/>
      <c r="J92" s="59"/>
      <c r="K92" s="59"/>
    </row>
    <row r="93" spans="1:11" ht="15" customHeight="1" x14ac:dyDescent="0.25">
      <c r="A93" s="57" t="s">
        <v>1554</v>
      </c>
      <c r="B93" s="3" t="s">
        <v>2483</v>
      </c>
      <c r="C93" s="3"/>
      <c r="D93" s="5" t="s">
        <v>2483</v>
      </c>
      <c r="E93" s="5"/>
      <c r="F93" s="7" t="s">
        <v>2483</v>
      </c>
      <c r="G93" s="7"/>
      <c r="H93" s="59" t="e">
        <f ca="1">AI_SUM(A89,A90,A91,A92)</f>
        <v>#NAME?</v>
      </c>
      <c r="I93" s="57"/>
      <c r="J93" s="59"/>
      <c r="K93" s="59"/>
    </row>
    <row r="94" spans="1:11" ht="15" customHeight="1" x14ac:dyDescent="0.25">
      <c r="A94" s="57" t="s">
        <v>866</v>
      </c>
      <c r="B94" s="68"/>
      <c r="C94" s="68"/>
      <c r="D94" s="69"/>
      <c r="E94" s="69"/>
      <c r="F94" s="70"/>
      <c r="G94" s="70"/>
      <c r="I94" s="57"/>
      <c r="J94" s="59"/>
      <c r="K94" s="59"/>
    </row>
    <row r="95" spans="1:11" ht="15" customHeight="1" x14ac:dyDescent="0.25">
      <c r="A95" s="57" t="s">
        <v>867</v>
      </c>
      <c r="B95" s="68"/>
      <c r="C95" s="68"/>
      <c r="D95" s="69"/>
      <c r="E95" s="69"/>
      <c r="F95" s="70"/>
      <c r="G95" s="70"/>
      <c r="I95" s="57"/>
    </row>
    <row r="96" spans="1:11" ht="15" customHeight="1" x14ac:dyDescent="0.25">
      <c r="A96" s="57" t="s">
        <v>900</v>
      </c>
      <c r="B96" s="68" t="s">
        <v>1135</v>
      </c>
      <c r="C96" s="68"/>
      <c r="D96" s="69" t="s">
        <v>1176</v>
      </c>
      <c r="E96" s="69"/>
      <c r="F96" s="70" t="s">
        <v>1217</v>
      </c>
      <c r="G96" s="70"/>
      <c r="I96" s="57"/>
      <c r="J96" s="59"/>
      <c r="K96" s="59"/>
    </row>
    <row r="97" spans="1:11" ht="15" customHeight="1" x14ac:dyDescent="0.25">
      <c r="A97" s="57" t="s">
        <v>901</v>
      </c>
      <c r="B97" s="68" t="s">
        <v>1136</v>
      </c>
      <c r="C97" s="68"/>
      <c r="D97" s="69" t="s">
        <v>1177</v>
      </c>
      <c r="E97" s="69"/>
      <c r="F97" s="70" t="s">
        <v>1218</v>
      </c>
      <c r="G97" s="70"/>
      <c r="I97" s="57"/>
      <c r="J97" s="59"/>
      <c r="K97" s="59"/>
    </row>
    <row r="98" spans="1:11" ht="15" customHeight="1" x14ac:dyDescent="0.25">
      <c r="A98" s="57" t="s">
        <v>902</v>
      </c>
      <c r="B98" s="68" t="s">
        <v>1137</v>
      </c>
      <c r="C98" s="68"/>
      <c r="D98" s="69" t="s">
        <v>1178</v>
      </c>
      <c r="E98" s="69"/>
      <c r="F98" s="70" t="s">
        <v>1219</v>
      </c>
      <c r="G98" s="70"/>
      <c r="I98" s="57"/>
      <c r="J98" s="59"/>
      <c r="K98" s="59"/>
    </row>
    <row r="99" spans="1:11" ht="15" customHeight="1" x14ac:dyDescent="0.25">
      <c r="A99" s="57" t="s">
        <v>1555</v>
      </c>
      <c r="B99" s="3" t="s">
        <v>2484</v>
      </c>
      <c r="C99" s="3"/>
      <c r="D99" s="5" t="s">
        <v>2484</v>
      </c>
      <c r="E99" s="5"/>
      <c r="F99" s="7" t="s">
        <v>2484</v>
      </c>
      <c r="G99" s="7"/>
      <c r="H99" s="59" t="e">
        <f ca="1">AI_SUM(A96,A97,A98)</f>
        <v>#NAME?</v>
      </c>
      <c r="I99" s="57"/>
    </row>
    <row r="100" spans="1:11" ht="15" customHeight="1" x14ac:dyDescent="0.25">
      <c r="A100" s="57" t="s">
        <v>868</v>
      </c>
      <c r="B100" s="68"/>
      <c r="C100" s="68"/>
      <c r="D100" s="69"/>
      <c r="E100" s="69"/>
      <c r="F100" s="70"/>
      <c r="G100" s="70"/>
      <c r="I100" s="57"/>
      <c r="J100" s="59"/>
      <c r="K100" s="59"/>
    </row>
    <row r="101" spans="1:11" ht="15" customHeight="1" x14ac:dyDescent="0.25">
      <c r="A101" s="57" t="s">
        <v>903</v>
      </c>
      <c r="B101" s="68" t="s">
        <v>1138</v>
      </c>
      <c r="C101" s="68"/>
      <c r="D101" s="69" t="s">
        <v>1179</v>
      </c>
      <c r="E101" s="69"/>
      <c r="F101" s="70" t="s">
        <v>1220</v>
      </c>
      <c r="G101" s="70"/>
      <c r="I101" s="57"/>
      <c r="J101" s="59"/>
      <c r="K101" s="59"/>
    </row>
    <row r="102" spans="1:11" ht="15" customHeight="1" x14ac:dyDescent="0.25">
      <c r="A102" s="57" t="s">
        <v>904</v>
      </c>
      <c r="B102" s="68"/>
      <c r="C102" s="68"/>
      <c r="D102" s="69"/>
      <c r="E102" s="69"/>
      <c r="F102" s="70"/>
      <c r="G102" s="70"/>
      <c r="I102" s="57"/>
      <c r="J102" s="59"/>
      <c r="K102" s="59"/>
    </row>
    <row r="103" spans="1:11" ht="15" customHeight="1" x14ac:dyDescent="0.25">
      <c r="A103" s="57" t="s">
        <v>854</v>
      </c>
      <c r="B103" s="68" t="s">
        <v>1139</v>
      </c>
      <c r="C103" s="68"/>
      <c r="D103" s="69" t="s">
        <v>1180</v>
      </c>
      <c r="E103" s="69"/>
      <c r="F103" s="70" t="s">
        <v>1221</v>
      </c>
      <c r="G103" s="70"/>
      <c r="I103" s="57"/>
      <c r="J103" s="59"/>
      <c r="K103" s="59"/>
    </row>
    <row r="104" spans="1:11" ht="15" customHeight="1" x14ac:dyDescent="0.25">
      <c r="A104" s="57" t="s">
        <v>902</v>
      </c>
      <c r="B104" s="68" t="s">
        <v>1140</v>
      </c>
      <c r="C104" s="68"/>
      <c r="D104" s="69" t="s">
        <v>1181</v>
      </c>
      <c r="E104" s="69"/>
      <c r="F104" s="70" t="s">
        <v>1222</v>
      </c>
      <c r="G104" s="70"/>
      <c r="I104" s="57"/>
      <c r="J104" s="59"/>
      <c r="K104" s="59"/>
    </row>
    <row r="105" spans="1:11" ht="15" customHeight="1" x14ac:dyDescent="0.25">
      <c r="A105" s="57" t="s">
        <v>1556</v>
      </c>
      <c r="B105" s="3" t="s">
        <v>2485</v>
      </c>
      <c r="C105" s="3"/>
      <c r="D105" s="5" t="s">
        <v>2485</v>
      </c>
      <c r="E105" s="5"/>
      <c r="F105" s="7" t="s">
        <v>2485</v>
      </c>
      <c r="G105" s="7"/>
      <c r="H105" s="59" t="e">
        <f ca="1">AI_SUM(A101,A103,A104)</f>
        <v>#NAME?</v>
      </c>
      <c r="I105" s="57"/>
    </row>
    <row r="106" spans="1:11" ht="15" customHeight="1" x14ac:dyDescent="0.25">
      <c r="A106" s="57" t="s">
        <v>1557</v>
      </c>
      <c r="B106" s="3" t="s">
        <v>2495</v>
      </c>
      <c r="C106" s="3"/>
      <c r="D106" s="5" t="s">
        <v>2495</v>
      </c>
      <c r="E106" s="5"/>
      <c r="F106" s="7" t="s">
        <v>2495</v>
      </c>
      <c r="G106" s="7"/>
      <c r="H106" s="59" t="e">
        <f ca="1">AI_SUM(A99,A105)</f>
        <v>#NAME?</v>
      </c>
      <c r="I106" s="57"/>
    </row>
    <row r="107" spans="1:11" ht="15" customHeight="1" x14ac:dyDescent="0.25">
      <c r="A107" s="57" t="s">
        <v>1558</v>
      </c>
      <c r="B107" s="3" t="s">
        <v>2494</v>
      </c>
      <c r="C107" s="3"/>
      <c r="D107" s="5" t="s">
        <v>2494</v>
      </c>
      <c r="E107" s="5"/>
      <c r="F107" s="7" t="s">
        <v>2494</v>
      </c>
      <c r="G107" s="7"/>
      <c r="H107" s="59" t="e">
        <f ca="1">AI_SUM(A81,A85,A86,A93,A106)</f>
        <v>#NAME?</v>
      </c>
      <c r="I107" s="57"/>
    </row>
    <row r="108" spans="1:11" ht="15" customHeight="1" x14ac:dyDescent="0.25">
      <c r="A108" s="57" t="s">
        <v>869</v>
      </c>
      <c r="B108" s="68"/>
      <c r="C108" s="68"/>
      <c r="D108" s="69"/>
      <c r="E108" s="69"/>
      <c r="F108" s="70"/>
      <c r="G108" s="70"/>
      <c r="I108" s="57"/>
      <c r="J108" s="59"/>
      <c r="K108" s="59"/>
    </row>
    <row r="109" spans="1:11" ht="15" customHeight="1" x14ac:dyDescent="0.25">
      <c r="A109" s="57" t="s">
        <v>870</v>
      </c>
      <c r="B109" s="68"/>
      <c r="C109" s="68"/>
      <c r="D109" s="69"/>
      <c r="E109" s="69"/>
      <c r="F109" s="70"/>
      <c r="G109" s="70"/>
      <c r="I109" s="57"/>
      <c r="J109" s="59"/>
      <c r="K109" s="59"/>
    </row>
    <row r="110" spans="1:11" ht="15" customHeight="1" x14ac:dyDescent="0.25">
      <c r="A110" s="57" t="s">
        <v>855</v>
      </c>
      <c r="B110" s="68" t="s">
        <v>1141</v>
      </c>
      <c r="C110" s="68"/>
      <c r="D110" s="69" t="s">
        <v>1182</v>
      </c>
      <c r="E110" s="69"/>
      <c r="F110" s="70" t="s">
        <v>1223</v>
      </c>
      <c r="G110" s="70"/>
      <c r="I110" s="57"/>
      <c r="J110" s="59"/>
      <c r="K110" s="59"/>
    </row>
    <row r="111" spans="1:11" ht="15" customHeight="1" x14ac:dyDescent="0.25">
      <c r="A111" s="57" t="s">
        <v>871</v>
      </c>
      <c r="B111" s="68" t="s">
        <v>1142</v>
      </c>
      <c r="C111" s="68"/>
      <c r="D111" s="69" t="s">
        <v>1183</v>
      </c>
      <c r="E111" s="69"/>
      <c r="F111" s="70" t="s">
        <v>1224</v>
      </c>
      <c r="G111" s="70"/>
      <c r="I111" s="57"/>
      <c r="J111" s="59"/>
      <c r="K111" s="59"/>
    </row>
    <row r="112" spans="1:11" ht="15" customHeight="1" x14ac:dyDescent="0.25">
      <c r="A112" s="57" t="s">
        <v>872</v>
      </c>
      <c r="B112" s="68" t="s">
        <v>1143</v>
      </c>
      <c r="C112" s="68"/>
      <c r="D112" s="69" t="s">
        <v>1184</v>
      </c>
      <c r="E112" s="69"/>
      <c r="F112" s="70" t="s">
        <v>1225</v>
      </c>
      <c r="G112" s="70"/>
      <c r="I112" s="57"/>
      <c r="J112" s="59"/>
      <c r="K112" s="59"/>
    </row>
    <row r="113" spans="1:11" ht="15" customHeight="1" x14ac:dyDescent="0.25">
      <c r="A113" s="57" t="s">
        <v>1559</v>
      </c>
      <c r="B113" s="3" t="s">
        <v>2486</v>
      </c>
      <c r="C113" s="3"/>
      <c r="D113" s="5" t="s">
        <v>2486</v>
      </c>
      <c r="E113" s="5"/>
      <c r="F113" s="7" t="s">
        <v>2486</v>
      </c>
      <c r="G113" s="7"/>
      <c r="H113" s="59" t="e">
        <f ca="1">AI_SUM(A110,A111,A112)</f>
        <v>#NAME?</v>
      </c>
      <c r="I113" s="57"/>
    </row>
    <row r="114" spans="1:11" ht="15" customHeight="1" x14ac:dyDescent="0.25">
      <c r="A114" s="57" t="s">
        <v>873</v>
      </c>
      <c r="B114" s="68"/>
      <c r="C114" s="68"/>
      <c r="D114" s="69"/>
      <c r="E114" s="69"/>
      <c r="F114" s="70"/>
      <c r="G114" s="70"/>
      <c r="I114" s="57"/>
      <c r="J114" s="59"/>
      <c r="K114" s="59"/>
    </row>
    <row r="115" spans="1:11" ht="15" customHeight="1" x14ac:dyDescent="0.25">
      <c r="A115" s="57" t="s">
        <v>874</v>
      </c>
      <c r="B115" s="68" t="s">
        <v>1144</v>
      </c>
      <c r="C115" s="68"/>
      <c r="D115" s="69" t="s">
        <v>1185</v>
      </c>
      <c r="E115" s="69"/>
      <c r="F115" s="70" t="s">
        <v>1226</v>
      </c>
      <c r="G115" s="70"/>
      <c r="I115" s="57"/>
      <c r="J115" s="59"/>
      <c r="K115" s="59"/>
    </row>
    <row r="116" spans="1:11" ht="15" customHeight="1" x14ac:dyDescent="0.25">
      <c r="A116" s="57" t="s">
        <v>875</v>
      </c>
      <c r="B116" s="68"/>
      <c r="C116" s="68"/>
      <c r="D116" s="69"/>
      <c r="E116" s="69"/>
      <c r="F116" s="70"/>
      <c r="G116" s="70"/>
      <c r="I116" s="57"/>
      <c r="J116" s="59"/>
      <c r="K116" s="59"/>
    </row>
    <row r="117" spans="1:11" ht="15" customHeight="1" x14ac:dyDescent="0.25">
      <c r="A117" s="57" t="s">
        <v>876</v>
      </c>
      <c r="B117" s="68" t="s">
        <v>1145</v>
      </c>
      <c r="C117" s="68"/>
      <c r="D117" s="69" t="s">
        <v>1186</v>
      </c>
      <c r="E117" s="69"/>
      <c r="F117" s="70" t="s">
        <v>1227</v>
      </c>
      <c r="G117" s="70"/>
      <c r="I117" s="57"/>
      <c r="J117" s="59"/>
      <c r="K117" s="59"/>
    </row>
    <row r="118" spans="1:11" ht="15" customHeight="1" x14ac:dyDescent="0.25">
      <c r="A118" s="57" t="s">
        <v>877</v>
      </c>
      <c r="B118" s="68" t="s">
        <v>1146</v>
      </c>
      <c r="C118" s="68"/>
      <c r="D118" s="69" t="s">
        <v>1187</v>
      </c>
      <c r="E118" s="69"/>
      <c r="F118" s="70" t="s">
        <v>1228</v>
      </c>
      <c r="G118" s="70"/>
      <c r="I118" s="57"/>
      <c r="J118" s="59"/>
      <c r="K118" s="59"/>
    </row>
    <row r="119" spans="1:11" ht="15" customHeight="1" x14ac:dyDescent="0.25">
      <c r="A119" s="57" t="s">
        <v>1582</v>
      </c>
      <c r="B119" s="3" t="s">
        <v>2487</v>
      </c>
      <c r="C119" s="3"/>
      <c r="D119" s="5" t="s">
        <v>2487</v>
      </c>
      <c r="E119" s="5"/>
      <c r="F119" s="7" t="s">
        <v>2487</v>
      </c>
      <c r="G119" s="7"/>
      <c r="H119" s="59" t="e">
        <f ca="1">AI_SUM(A117,A118)</f>
        <v>#NAME?</v>
      </c>
      <c r="I119" s="57"/>
    </row>
    <row r="120" spans="1:11" ht="15" customHeight="1" x14ac:dyDescent="0.25">
      <c r="A120" s="57" t="s">
        <v>878</v>
      </c>
      <c r="B120" s="68"/>
      <c r="C120" s="68"/>
      <c r="D120" s="69"/>
      <c r="E120" s="69"/>
      <c r="F120" s="70"/>
      <c r="G120" s="70"/>
      <c r="I120" s="57"/>
      <c r="J120" s="59"/>
      <c r="K120" s="59"/>
    </row>
    <row r="121" spans="1:11" ht="15" customHeight="1" x14ac:dyDescent="0.25">
      <c r="A121" s="57" t="s">
        <v>876</v>
      </c>
      <c r="B121" s="68" t="s">
        <v>1147</v>
      </c>
      <c r="C121" s="68"/>
      <c r="D121" s="69" t="s">
        <v>1188</v>
      </c>
      <c r="E121" s="69"/>
      <c r="F121" s="70" t="s">
        <v>1229</v>
      </c>
      <c r="G121" s="70"/>
      <c r="I121" s="57"/>
      <c r="J121" s="59"/>
      <c r="K121" s="59"/>
    </row>
    <row r="122" spans="1:11" ht="15" customHeight="1" x14ac:dyDescent="0.25">
      <c r="A122" s="57" t="s">
        <v>877</v>
      </c>
      <c r="B122" s="68" t="s">
        <v>1148</v>
      </c>
      <c r="C122" s="68"/>
      <c r="D122" s="69" t="s">
        <v>1189</v>
      </c>
      <c r="E122" s="69"/>
      <c r="F122" s="70" t="s">
        <v>1230</v>
      </c>
      <c r="G122" s="70"/>
      <c r="I122" s="57"/>
      <c r="J122" s="59"/>
      <c r="K122" s="59"/>
    </row>
    <row r="123" spans="1:11" ht="15" customHeight="1" x14ac:dyDescent="0.25">
      <c r="A123" s="57" t="s">
        <v>1583</v>
      </c>
      <c r="B123" s="3" t="s">
        <v>2488</v>
      </c>
      <c r="C123" s="3"/>
      <c r="D123" s="5" t="s">
        <v>2488</v>
      </c>
      <c r="E123" s="5"/>
      <c r="F123" s="7" t="s">
        <v>2488</v>
      </c>
      <c r="G123" s="7"/>
      <c r="H123" s="59" t="e">
        <f ca="1">AI_SUM(A121,A122)</f>
        <v>#NAME?</v>
      </c>
      <c r="I123" s="57"/>
    </row>
    <row r="124" spans="1:11" ht="15" customHeight="1" x14ac:dyDescent="0.25">
      <c r="A124" s="57" t="s">
        <v>879</v>
      </c>
      <c r="B124" s="68"/>
      <c r="C124" s="68"/>
      <c r="D124" s="69"/>
      <c r="E124" s="69"/>
      <c r="F124" s="70"/>
      <c r="G124" s="70"/>
      <c r="I124" s="57"/>
      <c r="J124" s="59"/>
      <c r="K124" s="59"/>
    </row>
    <row r="125" spans="1:11" ht="15" customHeight="1" x14ac:dyDescent="0.25">
      <c r="A125" s="57" t="s">
        <v>876</v>
      </c>
      <c r="B125" s="68" t="s">
        <v>1149</v>
      </c>
      <c r="C125" s="68"/>
      <c r="D125" s="69" t="s">
        <v>1190</v>
      </c>
      <c r="E125" s="69"/>
      <c r="F125" s="70" t="s">
        <v>1231</v>
      </c>
      <c r="G125" s="70"/>
      <c r="I125" s="57"/>
      <c r="J125" s="59"/>
      <c r="K125" s="59"/>
    </row>
    <row r="126" spans="1:11" ht="15" customHeight="1" x14ac:dyDescent="0.25">
      <c r="A126" s="57" t="s">
        <v>877</v>
      </c>
      <c r="B126" s="68" t="s">
        <v>1150</v>
      </c>
      <c r="C126" s="68"/>
      <c r="D126" s="69" t="s">
        <v>1191</v>
      </c>
      <c r="E126" s="69"/>
      <c r="F126" s="70" t="s">
        <v>1232</v>
      </c>
      <c r="G126" s="70"/>
      <c r="I126" s="57"/>
      <c r="J126" s="59"/>
      <c r="K126" s="59"/>
    </row>
    <row r="127" spans="1:11" ht="15" customHeight="1" x14ac:dyDescent="0.25">
      <c r="A127" s="57" t="s">
        <v>1584</v>
      </c>
      <c r="B127" s="3" t="s">
        <v>2489</v>
      </c>
      <c r="C127" s="3"/>
      <c r="D127" s="5" t="s">
        <v>2489</v>
      </c>
      <c r="E127" s="5"/>
      <c r="F127" s="7" t="s">
        <v>2489</v>
      </c>
      <c r="G127" s="7"/>
      <c r="H127" s="59" t="e">
        <f ca="1">AI_SUM(A125,A126)</f>
        <v>#NAME?</v>
      </c>
      <c r="I127" s="57"/>
    </row>
    <row r="128" spans="1:11" ht="15" customHeight="1" x14ac:dyDescent="0.25">
      <c r="A128" s="57" t="s">
        <v>880</v>
      </c>
      <c r="B128" s="68"/>
      <c r="C128" s="68"/>
      <c r="D128" s="69"/>
      <c r="E128" s="69"/>
      <c r="F128" s="70"/>
      <c r="G128" s="70"/>
      <c r="I128" s="57"/>
      <c r="J128" s="59"/>
      <c r="K128" s="59"/>
    </row>
    <row r="129" spans="1:11" ht="15" customHeight="1" x14ac:dyDescent="0.25">
      <c r="A129" s="57" t="s">
        <v>876</v>
      </c>
      <c r="B129" s="68" t="s">
        <v>1151</v>
      </c>
      <c r="C129" s="68"/>
      <c r="D129" s="69" t="s">
        <v>1192</v>
      </c>
      <c r="E129" s="69"/>
      <c r="F129" s="70" t="s">
        <v>1233</v>
      </c>
      <c r="G129" s="70"/>
      <c r="I129" s="57"/>
      <c r="J129" s="59"/>
      <c r="K129" s="59"/>
    </row>
    <row r="130" spans="1:11" ht="15" customHeight="1" x14ac:dyDescent="0.25">
      <c r="A130" s="57" t="s">
        <v>877</v>
      </c>
      <c r="B130" s="68" t="s">
        <v>1152</v>
      </c>
      <c r="C130" s="68"/>
      <c r="D130" s="69" t="s">
        <v>1193</v>
      </c>
      <c r="E130" s="69"/>
      <c r="F130" s="70" t="s">
        <v>1234</v>
      </c>
      <c r="G130" s="70"/>
      <c r="I130" s="57"/>
      <c r="J130" s="59"/>
      <c r="K130" s="59"/>
    </row>
    <row r="131" spans="1:11" ht="15" customHeight="1" x14ac:dyDescent="0.25">
      <c r="A131" s="57" t="s">
        <v>1585</v>
      </c>
      <c r="B131" s="3" t="s">
        <v>2490</v>
      </c>
      <c r="C131" s="3"/>
      <c r="D131" s="5" t="s">
        <v>2490</v>
      </c>
      <c r="E131" s="5"/>
      <c r="F131" s="7" t="s">
        <v>2490</v>
      </c>
      <c r="G131" s="7"/>
      <c r="H131" s="59" t="e">
        <f ca="1">AI_SUM(A129,A130)</f>
        <v>#NAME?</v>
      </c>
      <c r="I131" s="57"/>
    </row>
    <row r="132" spans="1:11" ht="15" customHeight="1" x14ac:dyDescent="0.25">
      <c r="A132" s="57" t="s">
        <v>1564</v>
      </c>
      <c r="B132" s="3" t="s">
        <v>2498</v>
      </c>
      <c r="C132" s="3"/>
      <c r="D132" s="5" t="s">
        <v>2498</v>
      </c>
      <c r="E132" s="5"/>
      <c r="F132" s="7" t="s">
        <v>2498</v>
      </c>
      <c r="G132" s="7"/>
      <c r="H132" s="59" t="e">
        <f ca="1">AI_SUM(A115,A119,A123,A127,A131)</f>
        <v>#NAME?</v>
      </c>
      <c r="I132" s="57"/>
    </row>
    <row r="133" spans="1:11" ht="15" customHeight="1" x14ac:dyDescent="0.25">
      <c r="A133" s="57" t="s">
        <v>881</v>
      </c>
      <c r="B133" s="68"/>
      <c r="C133" s="68"/>
      <c r="D133" s="69"/>
      <c r="E133" s="69"/>
      <c r="F133" s="70"/>
      <c r="G133" s="70"/>
      <c r="I133" s="57"/>
      <c r="J133" s="59"/>
      <c r="K133" s="59"/>
    </row>
    <row r="134" spans="1:11" ht="15" customHeight="1" x14ac:dyDescent="0.25">
      <c r="A134" s="57" t="s">
        <v>882</v>
      </c>
      <c r="B134" s="68" t="s">
        <v>1153</v>
      </c>
      <c r="C134" s="68"/>
      <c r="D134" s="69" t="s">
        <v>1194</v>
      </c>
      <c r="E134" s="69"/>
      <c r="F134" s="70" t="s">
        <v>1235</v>
      </c>
      <c r="G134" s="70"/>
      <c r="I134" s="57"/>
      <c r="J134" s="59"/>
      <c r="K134" s="59"/>
    </row>
    <row r="135" spans="1:11" ht="15" customHeight="1" x14ac:dyDescent="0.25">
      <c r="A135" s="57" t="s">
        <v>883</v>
      </c>
      <c r="B135" s="68" t="s">
        <v>1154</v>
      </c>
      <c r="C135" s="68"/>
      <c r="D135" s="69" t="s">
        <v>1195</v>
      </c>
      <c r="E135" s="69"/>
      <c r="F135" s="70" t="s">
        <v>1236</v>
      </c>
      <c r="G135" s="70"/>
      <c r="I135" s="57"/>
      <c r="J135" s="59"/>
      <c r="K135" s="59"/>
    </row>
    <row r="136" spans="1:11" ht="15" customHeight="1" x14ac:dyDescent="0.25">
      <c r="A136" s="57" t="s">
        <v>884</v>
      </c>
      <c r="B136" s="68" t="s">
        <v>1155</v>
      </c>
      <c r="C136" s="68"/>
      <c r="D136" s="69" t="s">
        <v>1196</v>
      </c>
      <c r="E136" s="69"/>
      <c r="F136" s="70" t="s">
        <v>1237</v>
      </c>
      <c r="G136" s="70"/>
      <c r="I136" s="57"/>
      <c r="J136" s="59"/>
      <c r="K136" s="59"/>
    </row>
    <row r="137" spans="1:11" ht="15" customHeight="1" x14ac:dyDescent="0.25">
      <c r="A137" s="57" t="s">
        <v>885</v>
      </c>
      <c r="B137" s="68" t="s">
        <v>1156</v>
      </c>
      <c r="C137" s="68"/>
      <c r="D137" s="69" t="s">
        <v>1197</v>
      </c>
      <c r="E137" s="69"/>
      <c r="F137" s="70" t="s">
        <v>1238</v>
      </c>
      <c r="G137" s="70"/>
      <c r="I137" s="57"/>
      <c r="J137" s="59"/>
      <c r="K137" s="59"/>
    </row>
    <row r="138" spans="1:11" ht="15" customHeight="1" x14ac:dyDescent="0.25">
      <c r="A138" s="57" t="s">
        <v>886</v>
      </c>
      <c r="B138" s="68" t="s">
        <v>1157</v>
      </c>
      <c r="C138" s="68"/>
      <c r="D138" s="69" t="s">
        <v>1198</v>
      </c>
      <c r="E138" s="69"/>
      <c r="F138" s="70" t="s">
        <v>1239</v>
      </c>
      <c r="G138" s="70"/>
      <c r="I138" s="57"/>
      <c r="J138" s="59"/>
      <c r="K138" s="59"/>
    </row>
    <row r="139" spans="1:11" ht="15" customHeight="1" x14ac:dyDescent="0.25">
      <c r="A139" s="57" t="s">
        <v>887</v>
      </c>
      <c r="B139" s="68" t="s">
        <v>1158</v>
      </c>
      <c r="C139" s="68"/>
      <c r="D139" s="69" t="s">
        <v>1199</v>
      </c>
      <c r="E139" s="69"/>
      <c r="F139" s="70" t="s">
        <v>1240</v>
      </c>
      <c r="G139" s="70"/>
      <c r="I139" s="57"/>
      <c r="J139" s="59"/>
      <c r="K139" s="59"/>
    </row>
    <row r="140" spans="1:11" ht="15" customHeight="1" x14ac:dyDescent="0.25">
      <c r="A140" s="57" t="s">
        <v>1565</v>
      </c>
      <c r="B140" s="3" t="s">
        <v>2491</v>
      </c>
      <c r="C140" s="3"/>
      <c r="D140" s="5" t="s">
        <v>2491</v>
      </c>
      <c r="E140" s="5"/>
      <c r="F140" s="7" t="s">
        <v>2491</v>
      </c>
      <c r="G140" s="7"/>
      <c r="H140" s="59" t="e">
        <f ca="1">AI_SUM(A134,A135,A136,A137,A138,A139)</f>
        <v>#NAME?</v>
      </c>
      <c r="I140" s="57"/>
    </row>
    <row r="141" spans="1:11" ht="15" customHeight="1" x14ac:dyDescent="0.25">
      <c r="A141" s="57" t="s">
        <v>888</v>
      </c>
      <c r="B141" s="68"/>
      <c r="C141" s="68"/>
      <c r="D141" s="69"/>
      <c r="E141" s="69"/>
      <c r="F141" s="70"/>
      <c r="G141" s="70"/>
      <c r="I141" s="57"/>
      <c r="J141" s="59"/>
      <c r="K141" s="59"/>
    </row>
    <row r="142" spans="1:11" ht="15" customHeight="1" x14ac:dyDescent="0.25">
      <c r="A142" s="57" t="s">
        <v>889</v>
      </c>
      <c r="B142" s="68" t="s">
        <v>1159</v>
      </c>
      <c r="C142" s="68"/>
      <c r="D142" s="69" t="s">
        <v>1200</v>
      </c>
      <c r="E142" s="69"/>
      <c r="F142" s="70" t="s">
        <v>1241</v>
      </c>
      <c r="G142" s="70"/>
      <c r="I142" s="57"/>
      <c r="J142" s="59"/>
      <c r="K142" s="59"/>
    </row>
    <row r="143" spans="1:11" ht="15" customHeight="1" x14ac:dyDescent="0.25">
      <c r="A143" s="57" t="s">
        <v>890</v>
      </c>
      <c r="B143" s="68"/>
      <c r="C143" s="68"/>
      <c r="D143" s="69"/>
      <c r="E143" s="69"/>
      <c r="F143" s="70"/>
      <c r="G143" s="70"/>
      <c r="I143" s="57"/>
      <c r="J143" s="59"/>
      <c r="K143" s="59"/>
    </row>
    <row r="144" spans="1:11" ht="15" customHeight="1" x14ac:dyDescent="0.25">
      <c r="A144" s="57" t="s">
        <v>891</v>
      </c>
      <c r="B144" s="68" t="s">
        <v>1160</v>
      </c>
      <c r="C144" s="68"/>
      <c r="D144" s="69" t="s">
        <v>1201</v>
      </c>
      <c r="E144" s="69"/>
      <c r="F144" s="70" t="s">
        <v>1242</v>
      </c>
      <c r="G144" s="70"/>
      <c r="I144" s="57"/>
      <c r="J144" s="59"/>
      <c r="K144" s="59"/>
    </row>
    <row r="145" spans="1:11" ht="15" customHeight="1" x14ac:dyDescent="0.25">
      <c r="A145" s="57" t="s">
        <v>892</v>
      </c>
      <c r="B145" s="68"/>
      <c r="C145" s="68"/>
      <c r="D145" s="69"/>
      <c r="E145" s="69"/>
      <c r="F145" s="70"/>
      <c r="G145" s="70"/>
      <c r="I145" s="57"/>
      <c r="J145" s="59"/>
      <c r="K145" s="59"/>
    </row>
    <row r="146" spans="1:11" ht="15" customHeight="1" x14ac:dyDescent="0.25">
      <c r="A146" s="57" t="s">
        <v>856</v>
      </c>
      <c r="B146" s="68" t="s">
        <v>1161</v>
      </c>
      <c r="C146" s="68"/>
      <c r="D146" s="69" t="s">
        <v>1202</v>
      </c>
      <c r="E146" s="69"/>
      <c r="F146" s="70" t="s">
        <v>1243</v>
      </c>
      <c r="G146" s="70"/>
      <c r="I146" s="57"/>
      <c r="J146" s="59"/>
      <c r="K146" s="59"/>
    </row>
    <row r="147" spans="1:11" ht="15" customHeight="1" x14ac:dyDescent="0.25">
      <c r="A147" s="57" t="s">
        <v>1566</v>
      </c>
      <c r="B147" s="3" t="s">
        <v>2492</v>
      </c>
      <c r="C147" s="3"/>
      <c r="D147" s="5" t="s">
        <v>2492</v>
      </c>
      <c r="E147" s="5"/>
      <c r="F147" s="7" t="s">
        <v>2492</v>
      </c>
      <c r="G147" s="7"/>
      <c r="H147" s="59" t="e">
        <f ca="1">AI_SUM(A142,A144,A146)</f>
        <v>#NAME?</v>
      </c>
      <c r="I147" s="57"/>
    </row>
    <row r="148" spans="1:11" ht="15" customHeight="1" x14ac:dyDescent="0.25">
      <c r="A148" s="57" t="s">
        <v>893</v>
      </c>
      <c r="B148" s="68" t="s">
        <v>1162</v>
      </c>
      <c r="C148" s="68"/>
      <c r="D148" s="69" t="s">
        <v>1203</v>
      </c>
      <c r="E148" s="69"/>
      <c r="F148" s="70" t="s">
        <v>1244</v>
      </c>
      <c r="G148" s="70"/>
      <c r="I148" s="57"/>
      <c r="J148" s="59"/>
      <c r="K148" s="59"/>
    </row>
    <row r="149" spans="1:11" ht="15" customHeight="1" x14ac:dyDescent="0.25">
      <c r="A149" s="57" t="s">
        <v>894</v>
      </c>
      <c r="B149" s="68" t="s">
        <v>1163</v>
      </c>
      <c r="C149" s="68"/>
      <c r="D149" s="69" t="s">
        <v>1204</v>
      </c>
      <c r="E149" s="69"/>
      <c r="F149" s="70" t="s">
        <v>1245</v>
      </c>
      <c r="G149" s="70"/>
      <c r="I149" s="57"/>
      <c r="J149" s="59"/>
      <c r="K149" s="59"/>
    </row>
    <row r="150" spans="1:11" ht="15" customHeight="1" x14ac:dyDescent="0.25">
      <c r="A150" s="57" t="s">
        <v>895</v>
      </c>
      <c r="B150" s="68" t="s">
        <v>1164</v>
      </c>
      <c r="C150" s="68"/>
      <c r="D150" s="69" t="s">
        <v>1205</v>
      </c>
      <c r="E150" s="69"/>
      <c r="F150" s="70" t="s">
        <v>1246</v>
      </c>
      <c r="G150" s="70"/>
      <c r="I150" s="57"/>
      <c r="J150" s="59"/>
      <c r="K150" s="59"/>
    </row>
    <row r="151" spans="1:11" ht="15" customHeight="1" x14ac:dyDescent="0.25">
      <c r="A151" s="57" t="s">
        <v>896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</row>
    <row r="152" spans="1:11" ht="15" customHeight="1" x14ac:dyDescent="0.25">
      <c r="A152" s="57" t="s">
        <v>897</v>
      </c>
      <c r="B152" s="68" t="s">
        <v>1165</v>
      </c>
      <c r="C152" s="68"/>
      <c r="D152" s="69" t="s">
        <v>1206</v>
      </c>
      <c r="E152" s="69"/>
      <c r="F152" s="70" t="s">
        <v>1247</v>
      </c>
      <c r="G152" s="70"/>
      <c r="I152" s="57"/>
      <c r="J152" s="59"/>
      <c r="K152" s="59"/>
    </row>
    <row r="153" spans="1:11" ht="15" customHeight="1" x14ac:dyDescent="0.25">
      <c r="A153" s="57" t="s">
        <v>898</v>
      </c>
      <c r="B153" s="68" t="s">
        <v>1166</v>
      </c>
      <c r="C153" s="68"/>
      <c r="D153" s="69" t="s">
        <v>1207</v>
      </c>
      <c r="E153" s="69"/>
      <c r="F153" s="70" t="s">
        <v>1248</v>
      </c>
      <c r="G153" s="70"/>
      <c r="I153" s="57"/>
      <c r="J153" s="59"/>
      <c r="K153" s="59"/>
    </row>
    <row r="154" spans="1:11" ht="15" customHeight="1" x14ac:dyDescent="0.25">
      <c r="A154" s="57" t="s">
        <v>899</v>
      </c>
      <c r="B154" s="68" t="s">
        <v>1167</v>
      </c>
      <c r="C154" s="68"/>
      <c r="D154" s="69" t="s">
        <v>1208</v>
      </c>
      <c r="E154" s="69"/>
      <c r="F154" s="70" t="s">
        <v>1249</v>
      </c>
      <c r="G154" s="70"/>
      <c r="I154" s="57"/>
      <c r="J154" s="59"/>
      <c r="K154" s="59"/>
    </row>
    <row r="155" spans="1:11" ht="15" customHeight="1" x14ac:dyDescent="0.25">
      <c r="J155" s="59"/>
      <c r="K155" s="59"/>
    </row>
    <row r="156" spans="1:11" ht="15" customHeight="1" x14ac:dyDescent="0.25">
      <c r="J156" s="59"/>
      <c r="K156" s="59"/>
    </row>
    <row r="157" spans="1:11" ht="15" customHeight="1" x14ac:dyDescent="0.25">
      <c r="J157" s="59"/>
      <c r="K157" s="59"/>
    </row>
  </sheetData>
  <autoFilter ref="A1:R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106"/>
  <sheetViews>
    <sheetView topLeftCell="A64" zoomScale="80" zoomScaleNormal="80" workbookViewId="0">
      <selection activeCell="L100" sqref="L100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A2" s="59" t="s">
        <v>1772</v>
      </c>
      <c r="B2" s="61" t="s">
        <v>1623</v>
      </c>
      <c r="C2" s="61" t="s">
        <v>1624</v>
      </c>
      <c r="H2" s="59" t="s">
        <v>1889</v>
      </c>
      <c r="I2" s="59" t="s">
        <v>1886</v>
      </c>
      <c r="J2" s="59" t="s">
        <v>1887</v>
      </c>
      <c r="K2" s="59" t="s">
        <v>1888</v>
      </c>
    </row>
    <row r="3" spans="1:11" ht="15" customHeight="1" x14ac:dyDescent="0.25">
      <c r="A3" s="103" t="s">
        <v>1869</v>
      </c>
    </row>
    <row r="4" spans="1:11" ht="15" customHeight="1" x14ac:dyDescent="0.25">
      <c r="A4" s="41" t="s">
        <v>1028</v>
      </c>
      <c r="B4" s="48"/>
      <c r="C4" s="48"/>
      <c r="D4" s="49"/>
      <c r="E4" s="49"/>
      <c r="F4" s="50"/>
      <c r="G4" s="50"/>
    </row>
    <row r="5" spans="1:11" ht="15" customHeight="1" x14ac:dyDescent="0.25">
      <c r="A5" s="41" t="s">
        <v>1029</v>
      </c>
      <c r="B5" s="48" t="s">
        <v>449</v>
      </c>
      <c r="C5" s="48"/>
      <c r="D5" s="49" t="s">
        <v>505</v>
      </c>
      <c r="E5" s="49"/>
      <c r="F5" s="50" t="s">
        <v>561</v>
      </c>
      <c r="G5" s="50"/>
    </row>
    <row r="6" spans="1:11" ht="15" customHeight="1" x14ac:dyDescent="0.25">
      <c r="A6" s="41" t="s">
        <v>1030</v>
      </c>
      <c r="B6" s="48" t="s">
        <v>450</v>
      </c>
      <c r="C6" s="48"/>
      <c r="D6" s="49" t="s">
        <v>506</v>
      </c>
      <c r="E6" s="49"/>
      <c r="F6" s="50" t="s">
        <v>562</v>
      </c>
      <c r="G6" s="50"/>
    </row>
    <row r="7" spans="1:11" ht="15" customHeight="1" x14ac:dyDescent="0.25">
      <c r="A7" s="41" t="s">
        <v>1031</v>
      </c>
      <c r="B7" s="48" t="s">
        <v>451</v>
      </c>
      <c r="C7" s="48"/>
      <c r="D7" s="49" t="s">
        <v>507</v>
      </c>
      <c r="E7" s="49"/>
      <c r="F7" s="50" t="s">
        <v>563</v>
      </c>
      <c r="G7" s="50"/>
    </row>
    <row r="8" spans="1:11" ht="15" customHeight="1" x14ac:dyDescent="0.25">
      <c r="A8" s="41" t="s">
        <v>1032</v>
      </c>
      <c r="B8" s="48" t="s">
        <v>452</v>
      </c>
      <c r="C8" s="48"/>
      <c r="D8" s="49" t="s">
        <v>508</v>
      </c>
      <c r="E8" s="49"/>
      <c r="F8" s="50" t="s">
        <v>564</v>
      </c>
      <c r="G8" s="50"/>
    </row>
    <row r="9" spans="1:11" ht="15" customHeight="1" x14ac:dyDescent="0.25">
      <c r="A9" s="41" t="s">
        <v>1033</v>
      </c>
      <c r="B9" s="48" t="s">
        <v>453</v>
      </c>
      <c r="C9" s="48"/>
      <c r="D9" s="49" t="s">
        <v>509</v>
      </c>
      <c r="E9" s="49"/>
      <c r="F9" s="50" t="s">
        <v>565</v>
      </c>
      <c r="G9" s="50"/>
    </row>
    <row r="10" spans="1:11" ht="15" customHeight="1" x14ac:dyDescent="0.25">
      <c r="A10" s="41" t="s">
        <v>1034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</row>
    <row r="11" spans="1:11" ht="15" customHeight="1" x14ac:dyDescent="0.25">
      <c r="A11" s="41" t="s">
        <v>1036</v>
      </c>
      <c r="B11" s="48" t="s">
        <v>2593</v>
      </c>
      <c r="C11" s="48"/>
      <c r="D11" s="49" t="s">
        <v>2593</v>
      </c>
      <c r="E11" s="49"/>
      <c r="F11" s="50" t="s">
        <v>2593</v>
      </c>
      <c r="G11" s="50"/>
      <c r="H11" s="59" t="e">
        <f ca="1">AI_SUM(A5,A6)</f>
        <v>#NAME?</v>
      </c>
    </row>
    <row r="12" spans="1:11" ht="15" customHeight="1" x14ac:dyDescent="0.25">
      <c r="A12" s="41" t="s">
        <v>1037</v>
      </c>
      <c r="B12" s="48" t="s">
        <v>2594</v>
      </c>
      <c r="C12" s="48"/>
      <c r="D12" s="49" t="s">
        <v>2594</v>
      </c>
      <c r="E12" s="49"/>
      <c r="F12" s="50" t="s">
        <v>2594</v>
      </c>
      <c r="G12" s="50"/>
      <c r="H12" s="59" t="e">
        <f ca="1">AI_SUM(A7,A8,A9,A10)</f>
        <v>#NAME?</v>
      </c>
    </row>
    <row r="13" spans="1:11" ht="15" customHeight="1" x14ac:dyDescent="0.25">
      <c r="A13" s="41" t="s">
        <v>1035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</row>
    <row r="14" spans="1:11" ht="15" customHeight="1" x14ac:dyDescent="0.25">
      <c r="A14" s="41" t="s">
        <v>1038</v>
      </c>
      <c r="B14" s="48"/>
      <c r="C14" s="48"/>
      <c r="D14" s="49"/>
      <c r="E14" s="49"/>
      <c r="F14" s="50"/>
      <c r="G14" s="50"/>
    </row>
    <row r="15" spans="1:11" ht="15" customHeight="1" x14ac:dyDescent="0.25">
      <c r="A15" s="41" t="s">
        <v>1029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</row>
    <row r="16" spans="1:11" ht="15" customHeight="1" x14ac:dyDescent="0.25">
      <c r="A16" s="41" t="s">
        <v>1030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</row>
    <row r="17" spans="1:8" ht="15" customHeight="1" x14ac:dyDescent="0.25">
      <c r="A17" s="41" t="s">
        <v>1031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</row>
    <row r="18" spans="1:8" ht="15" customHeight="1" x14ac:dyDescent="0.25">
      <c r="A18" s="41" t="s">
        <v>1032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</row>
    <row r="19" spans="1:8" ht="15" customHeight="1" x14ac:dyDescent="0.25">
      <c r="A19" s="41" t="s">
        <v>1033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</row>
    <row r="20" spans="1:8" ht="15" customHeight="1" x14ac:dyDescent="0.25">
      <c r="A20" s="41" t="s">
        <v>1034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</row>
    <row r="21" spans="1:8" ht="15" customHeight="1" x14ac:dyDescent="0.25">
      <c r="A21" s="41" t="s">
        <v>1036</v>
      </c>
      <c r="B21" s="48" t="s">
        <v>2595</v>
      </c>
      <c r="C21" s="48"/>
      <c r="D21" s="49" t="s">
        <v>2595</v>
      </c>
      <c r="E21" s="49"/>
      <c r="F21" s="50" t="s">
        <v>2595</v>
      </c>
      <c r="G21" s="50"/>
      <c r="H21" s="59" t="e">
        <f ca="1">AI_SUM(A15,A16)</f>
        <v>#NAME?</v>
      </c>
    </row>
    <row r="22" spans="1:8" ht="15" customHeight="1" x14ac:dyDescent="0.25">
      <c r="A22" s="41" t="s">
        <v>1037</v>
      </c>
      <c r="B22" s="48" t="s">
        <v>2596</v>
      </c>
      <c r="C22" s="48"/>
      <c r="D22" s="49" t="s">
        <v>2596</v>
      </c>
      <c r="E22" s="49"/>
      <c r="F22" s="50" t="s">
        <v>2596</v>
      </c>
      <c r="G22" s="50"/>
      <c r="H22" s="59" t="e">
        <f ca="1">AI_SUM(A17,A18,A19,A20)</f>
        <v>#NAME?</v>
      </c>
    </row>
    <row r="23" spans="1:8" ht="15" customHeight="1" x14ac:dyDescent="0.25">
      <c r="A23" s="41" t="s">
        <v>1035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</row>
    <row r="24" spans="1:8" ht="15" customHeight="1" x14ac:dyDescent="0.25">
      <c r="A24" s="41" t="s">
        <v>1039</v>
      </c>
      <c r="B24" s="48"/>
      <c r="C24" s="48"/>
      <c r="D24" s="49"/>
      <c r="E24" s="49"/>
      <c r="F24" s="50"/>
      <c r="G24" s="50"/>
    </row>
    <row r="25" spans="1:8" ht="15" customHeight="1" x14ac:dyDescent="0.25">
      <c r="A25" s="41" t="s">
        <v>1029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</row>
    <row r="26" spans="1:8" ht="15" customHeight="1" x14ac:dyDescent="0.25">
      <c r="A26" s="41" t="s">
        <v>1030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</row>
    <row r="27" spans="1:8" ht="15" customHeight="1" x14ac:dyDescent="0.25">
      <c r="A27" s="41" t="s">
        <v>1031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</row>
    <row r="28" spans="1:8" ht="15" customHeight="1" x14ac:dyDescent="0.25">
      <c r="A28" s="41" t="s">
        <v>1032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</row>
    <row r="29" spans="1:8" ht="15" customHeight="1" x14ac:dyDescent="0.25">
      <c r="A29" s="41" t="s">
        <v>1033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</row>
    <row r="30" spans="1:8" ht="15" customHeight="1" x14ac:dyDescent="0.25">
      <c r="A30" s="41" t="s">
        <v>1034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</row>
    <row r="31" spans="1:8" ht="15" customHeight="1" x14ac:dyDescent="0.25">
      <c r="A31" s="41" t="s">
        <v>1036</v>
      </c>
      <c r="B31" s="48" t="s">
        <v>2597</v>
      </c>
      <c r="C31" s="48"/>
      <c r="D31" s="49" t="s">
        <v>2597</v>
      </c>
      <c r="E31" s="49"/>
      <c r="F31" s="50" t="s">
        <v>2597</v>
      </c>
      <c r="G31" s="50"/>
      <c r="H31" s="59" t="e">
        <f ca="1">AI_SUM(A25,A26)</f>
        <v>#NAME?</v>
      </c>
    </row>
    <row r="32" spans="1:8" ht="15" customHeight="1" x14ac:dyDescent="0.25">
      <c r="A32" s="41" t="s">
        <v>1037</v>
      </c>
      <c r="B32" s="48" t="s">
        <v>2598</v>
      </c>
      <c r="C32" s="48"/>
      <c r="D32" s="49" t="s">
        <v>2598</v>
      </c>
      <c r="E32" s="49"/>
      <c r="F32" s="50" t="s">
        <v>2598</v>
      </c>
      <c r="G32" s="50"/>
      <c r="H32" s="59" t="e">
        <f ca="1">AI_SUM(A27,A28,A29,A30)</f>
        <v>#NAME?</v>
      </c>
    </row>
    <row r="33" spans="1:8" ht="15" customHeight="1" x14ac:dyDescent="0.25">
      <c r="A33" s="41" t="s">
        <v>1035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</row>
    <row r="34" spans="1:8" ht="15" customHeight="1" x14ac:dyDescent="0.25">
      <c r="A34" s="41" t="s">
        <v>1040</v>
      </c>
      <c r="B34" s="48"/>
      <c r="C34" s="48"/>
      <c r="D34" s="49"/>
      <c r="E34" s="49"/>
      <c r="F34" s="50"/>
      <c r="G34" s="50"/>
    </row>
    <row r="35" spans="1:8" ht="15" customHeight="1" x14ac:dyDescent="0.25">
      <c r="A35" s="41" t="s">
        <v>1029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</row>
    <row r="36" spans="1:8" ht="15" customHeight="1" x14ac:dyDescent="0.25">
      <c r="A36" s="41" t="s">
        <v>1030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</row>
    <row r="37" spans="1:8" ht="15" customHeight="1" x14ac:dyDescent="0.25">
      <c r="A37" s="41" t="s">
        <v>1031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</row>
    <row r="38" spans="1:8" ht="15" customHeight="1" x14ac:dyDescent="0.25">
      <c r="A38" s="41" t="s">
        <v>1032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</row>
    <row r="39" spans="1:8" ht="15" customHeight="1" x14ac:dyDescent="0.25">
      <c r="A39" s="41" t="s">
        <v>1033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</row>
    <row r="40" spans="1:8" ht="15" customHeight="1" x14ac:dyDescent="0.25">
      <c r="A40" s="41" t="s">
        <v>1034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</row>
    <row r="41" spans="1:8" ht="15" customHeight="1" x14ac:dyDescent="0.25">
      <c r="A41" s="41" t="s">
        <v>1036</v>
      </c>
      <c r="B41" s="48" t="s">
        <v>2599</v>
      </c>
      <c r="C41" s="48"/>
      <c r="D41" s="49" t="s">
        <v>2599</v>
      </c>
      <c r="E41" s="49"/>
      <c r="F41" s="50" t="s">
        <v>2599</v>
      </c>
      <c r="G41" s="50"/>
      <c r="H41" s="59" t="e">
        <f ca="1">AI_SUM(A35,A36)</f>
        <v>#NAME?</v>
      </c>
    </row>
    <row r="42" spans="1:8" ht="15" customHeight="1" x14ac:dyDescent="0.25">
      <c r="A42" s="41" t="s">
        <v>1037</v>
      </c>
      <c r="B42" s="48" t="s">
        <v>2600</v>
      </c>
      <c r="C42" s="48"/>
      <c r="D42" s="49" t="s">
        <v>2600</v>
      </c>
      <c r="E42" s="49"/>
      <c r="F42" s="50" t="s">
        <v>2600</v>
      </c>
      <c r="G42" s="50"/>
      <c r="H42" s="59" t="e">
        <f ca="1">AI_SUM(A37,A38,A39,A40)</f>
        <v>#NAME?</v>
      </c>
    </row>
    <row r="43" spans="1:8" ht="15" customHeight="1" x14ac:dyDescent="0.25">
      <c r="A43" s="41" t="s">
        <v>1035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</row>
    <row r="44" spans="1:8" ht="15" customHeight="1" x14ac:dyDescent="0.25">
      <c r="A44" s="41" t="s">
        <v>1041</v>
      </c>
      <c r="B44" s="48"/>
      <c r="C44" s="48"/>
      <c r="D44" s="49"/>
      <c r="E44" s="49"/>
      <c r="F44" s="50"/>
      <c r="G44" s="50"/>
    </row>
    <row r="45" spans="1:8" ht="15" customHeight="1" x14ac:dyDescent="0.25">
      <c r="A45" s="41" t="s">
        <v>1029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</row>
    <row r="46" spans="1:8" ht="15" customHeight="1" x14ac:dyDescent="0.25">
      <c r="A46" s="41" t="s">
        <v>1030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</row>
    <row r="47" spans="1:8" ht="15" customHeight="1" x14ac:dyDescent="0.25">
      <c r="A47" s="41" t="s">
        <v>1031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</row>
    <row r="48" spans="1:8" ht="15" customHeight="1" x14ac:dyDescent="0.25">
      <c r="A48" s="41" t="s">
        <v>1032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</row>
    <row r="49" spans="1:8" ht="15" customHeight="1" x14ac:dyDescent="0.25">
      <c r="A49" s="41" t="s">
        <v>1033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</row>
    <row r="50" spans="1:8" ht="15" customHeight="1" x14ac:dyDescent="0.25">
      <c r="A50" s="41" t="s">
        <v>1034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</row>
    <row r="51" spans="1:8" ht="15" customHeight="1" x14ac:dyDescent="0.25">
      <c r="A51" s="41" t="s">
        <v>1036</v>
      </c>
      <c r="B51" s="48" t="s">
        <v>2601</v>
      </c>
      <c r="C51" s="48"/>
      <c r="D51" s="49" t="s">
        <v>2601</v>
      </c>
      <c r="E51" s="49"/>
      <c r="F51" s="50" t="s">
        <v>2601</v>
      </c>
      <c r="G51" s="50"/>
      <c r="H51" s="59" t="e">
        <f ca="1">AI_SUM(A45,A46)</f>
        <v>#NAME?</v>
      </c>
    </row>
    <row r="52" spans="1:8" ht="15" customHeight="1" x14ac:dyDescent="0.25">
      <c r="A52" s="41" t="s">
        <v>1037</v>
      </c>
      <c r="B52" s="48" t="s">
        <v>2602</v>
      </c>
      <c r="C52" s="48"/>
      <c r="D52" s="49" t="s">
        <v>2602</v>
      </c>
      <c r="E52" s="49"/>
      <c r="F52" s="50" t="s">
        <v>2602</v>
      </c>
      <c r="G52" s="50"/>
      <c r="H52" s="59" t="e">
        <f ca="1">AI_SUM(A47,A48,A49,A50)</f>
        <v>#NAME?</v>
      </c>
    </row>
    <row r="53" spans="1:8" ht="15" customHeight="1" x14ac:dyDescent="0.25">
      <c r="A53" s="41" t="s">
        <v>1035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</row>
    <row r="54" spans="1:8" ht="15" customHeight="1" x14ac:dyDescent="0.25">
      <c r="A54" s="41" t="s">
        <v>1042</v>
      </c>
      <c r="B54" s="48"/>
      <c r="C54" s="48"/>
      <c r="D54" s="49"/>
      <c r="E54" s="49"/>
      <c r="F54" s="50"/>
      <c r="G54" s="50"/>
    </row>
    <row r="55" spans="1:8" ht="15" customHeight="1" x14ac:dyDescent="0.25">
      <c r="A55" s="41" t="s">
        <v>1029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</row>
    <row r="56" spans="1:8" ht="15" customHeight="1" x14ac:dyDescent="0.25">
      <c r="A56" s="41" t="s">
        <v>1030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</row>
    <row r="57" spans="1:8" ht="15" customHeight="1" x14ac:dyDescent="0.25">
      <c r="A57" s="41" t="s">
        <v>1031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</row>
    <row r="58" spans="1:8" ht="15" customHeight="1" x14ac:dyDescent="0.25">
      <c r="A58" s="41" t="s">
        <v>1032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</row>
    <row r="59" spans="1:8" ht="15" customHeight="1" x14ac:dyDescent="0.25">
      <c r="A59" s="41" t="s">
        <v>1033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</row>
    <row r="60" spans="1:8" ht="15" customHeight="1" x14ac:dyDescent="0.25">
      <c r="A60" s="41" t="s">
        <v>1034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</row>
    <row r="61" spans="1:8" ht="15" customHeight="1" x14ac:dyDescent="0.25">
      <c r="A61" s="41" t="s">
        <v>1036</v>
      </c>
      <c r="B61" s="48" t="s">
        <v>2603</v>
      </c>
      <c r="C61" s="48"/>
      <c r="D61" s="49" t="s">
        <v>2603</v>
      </c>
      <c r="E61" s="49"/>
      <c r="F61" s="50" t="s">
        <v>2603</v>
      </c>
      <c r="G61" s="50"/>
      <c r="H61" s="59" t="e">
        <f ca="1">AI_SUM(A55,A56)</f>
        <v>#NAME?</v>
      </c>
    </row>
    <row r="62" spans="1:8" ht="15" customHeight="1" x14ac:dyDescent="0.25">
      <c r="A62" s="41" t="s">
        <v>1037</v>
      </c>
      <c r="B62" s="48" t="s">
        <v>2604</v>
      </c>
      <c r="C62" s="48"/>
      <c r="D62" s="49" t="s">
        <v>2604</v>
      </c>
      <c r="E62" s="49"/>
      <c r="F62" s="50" t="s">
        <v>2604</v>
      </c>
      <c r="G62" s="50"/>
      <c r="H62" s="59" t="e">
        <f ca="1">AI_SUM(A57,A58,A59,A60)</f>
        <v>#NAME?</v>
      </c>
    </row>
    <row r="63" spans="1:8" ht="15" customHeight="1" x14ac:dyDescent="0.25">
      <c r="A63" s="41" t="s">
        <v>1035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</row>
    <row r="64" spans="1:8" ht="15" customHeight="1" x14ac:dyDescent="0.25">
      <c r="A64" s="41" t="s">
        <v>1043</v>
      </c>
      <c r="B64" s="48"/>
      <c r="C64" s="48"/>
      <c r="D64" s="49"/>
      <c r="E64" s="49"/>
      <c r="F64" s="50"/>
      <c r="G64" s="50"/>
    </row>
    <row r="65" spans="1:8" ht="15" customHeight="1" x14ac:dyDescent="0.25">
      <c r="A65" s="41" t="s">
        <v>1029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</row>
    <row r="66" spans="1:8" ht="15" customHeight="1" x14ac:dyDescent="0.25">
      <c r="A66" s="41" t="s">
        <v>1030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</row>
    <row r="67" spans="1:8" ht="15" customHeight="1" x14ac:dyDescent="0.25">
      <c r="A67" s="41" t="s">
        <v>1031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</row>
    <row r="68" spans="1:8" ht="15" customHeight="1" x14ac:dyDescent="0.25">
      <c r="A68" s="41" t="s">
        <v>1032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</row>
    <row r="69" spans="1:8" ht="15" customHeight="1" x14ac:dyDescent="0.25">
      <c r="A69" s="41" t="s">
        <v>1033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</row>
    <row r="70" spans="1:8" ht="15" customHeight="1" x14ac:dyDescent="0.25">
      <c r="A70" s="41" t="s">
        <v>1034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</row>
    <row r="71" spans="1:8" ht="15" customHeight="1" x14ac:dyDescent="0.25">
      <c r="A71" s="41" t="s">
        <v>1036</v>
      </c>
      <c r="B71" s="48" t="s">
        <v>2605</v>
      </c>
      <c r="C71" s="48"/>
      <c r="D71" s="49" t="s">
        <v>2605</v>
      </c>
      <c r="E71" s="49"/>
      <c r="F71" s="50" t="s">
        <v>2605</v>
      </c>
      <c r="G71" s="50"/>
      <c r="H71" s="59" t="e">
        <f ca="1">AI_SUM(A65,A66)</f>
        <v>#NAME?</v>
      </c>
    </row>
    <row r="72" spans="1:8" ht="15" customHeight="1" x14ac:dyDescent="0.25">
      <c r="A72" s="41" t="s">
        <v>1037</v>
      </c>
      <c r="B72" s="48" t="s">
        <v>2606</v>
      </c>
      <c r="C72" s="48"/>
      <c r="D72" s="49" t="s">
        <v>2606</v>
      </c>
      <c r="E72" s="49"/>
      <c r="F72" s="50" t="s">
        <v>2606</v>
      </c>
      <c r="G72" s="50"/>
      <c r="H72" s="59" t="e">
        <f ca="1">AI_SUM(A67,A68,A69,A70)</f>
        <v>#NAME?</v>
      </c>
    </row>
    <row r="73" spans="1:8" ht="15" customHeight="1" x14ac:dyDescent="0.25">
      <c r="A73" s="41" t="s">
        <v>1035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</row>
    <row r="74" spans="1:8" ht="15" customHeight="1" x14ac:dyDescent="0.25">
      <c r="A74" s="41" t="s">
        <v>1044</v>
      </c>
      <c r="B74" s="48"/>
      <c r="C74" s="48"/>
      <c r="D74" s="49"/>
      <c r="E74" s="49"/>
      <c r="F74" s="50"/>
      <c r="G74" s="50"/>
    </row>
    <row r="75" spans="1:8" ht="15" customHeight="1" x14ac:dyDescent="0.25">
      <c r="A75" s="41" t="s">
        <v>1029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</row>
    <row r="76" spans="1:8" ht="15" customHeight="1" x14ac:dyDescent="0.25">
      <c r="A76" s="41" t="s">
        <v>1030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</row>
    <row r="77" spans="1:8" ht="15" customHeight="1" x14ac:dyDescent="0.25">
      <c r="A77" s="41" t="s">
        <v>1031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</row>
    <row r="78" spans="1:8" ht="15" customHeight="1" x14ac:dyDescent="0.25">
      <c r="A78" s="41" t="s">
        <v>1032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</row>
    <row r="79" spans="1:8" ht="15" customHeight="1" x14ac:dyDescent="0.25">
      <c r="A79" s="41" t="s">
        <v>1033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</row>
    <row r="80" spans="1:8" ht="15" customHeight="1" x14ac:dyDescent="0.25">
      <c r="A80" s="41" t="s">
        <v>1034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</row>
    <row r="81" spans="1:8" ht="15" customHeight="1" x14ac:dyDescent="0.25">
      <c r="A81" s="41" t="s">
        <v>1036</v>
      </c>
      <c r="B81" s="48" t="s">
        <v>2607</v>
      </c>
      <c r="C81" s="48"/>
      <c r="D81" s="49" t="s">
        <v>2607</v>
      </c>
      <c r="E81" s="49"/>
      <c r="F81" s="50" t="s">
        <v>2607</v>
      </c>
      <c r="G81" s="50"/>
      <c r="H81" s="59" t="e">
        <f ca="1">AI_SUM(A75,A76)</f>
        <v>#NAME?</v>
      </c>
    </row>
    <row r="82" spans="1:8" ht="15" customHeight="1" x14ac:dyDescent="0.25">
      <c r="A82" s="41" t="s">
        <v>1037</v>
      </c>
      <c r="B82" s="48" t="s">
        <v>2608</v>
      </c>
      <c r="C82" s="48"/>
      <c r="D82" s="49" t="s">
        <v>2608</v>
      </c>
      <c r="E82" s="49"/>
      <c r="F82" s="50" t="s">
        <v>2608</v>
      </c>
      <c r="G82" s="50"/>
      <c r="H82" s="59" t="e">
        <f ca="1">AI_SUM(A77,A78,A79,A80)</f>
        <v>#NAME?</v>
      </c>
    </row>
    <row r="83" spans="1:8" ht="15" customHeight="1" x14ac:dyDescent="0.25">
      <c r="A83" s="41" t="s">
        <v>1035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</row>
    <row r="84" spans="1:8" ht="15" customHeight="1" x14ac:dyDescent="0.25">
      <c r="A84" s="59" t="s">
        <v>2823</v>
      </c>
      <c r="B84" s="62" t="s">
        <v>2469</v>
      </c>
      <c r="C84" s="62"/>
      <c r="D84" s="63" t="s">
        <v>2469</v>
      </c>
      <c r="E84" s="63"/>
      <c r="F84" s="64" t="s">
        <v>2469</v>
      </c>
      <c r="G84" s="64"/>
      <c r="H84" s="59" t="e">
        <f ca="1">AI_SUM(A11,A21,A31,A41,A51,A61,A71,A81)</f>
        <v>#NAME?</v>
      </c>
    </row>
    <row r="85" spans="1:8" ht="15" customHeight="1" x14ac:dyDescent="0.25">
      <c r="A85" s="59" t="s">
        <v>2824</v>
      </c>
      <c r="B85" s="62" t="s">
        <v>2470</v>
      </c>
      <c r="C85" s="62"/>
      <c r="D85" s="63" t="s">
        <v>2470</v>
      </c>
      <c r="E85" s="63"/>
      <c r="F85" s="64" t="s">
        <v>2470</v>
      </c>
      <c r="G85" s="64"/>
      <c r="H85" s="59" t="e">
        <f ca="1">AI_SUM(A12,A22,A32,A42,A52,A62,A72,A82)</f>
        <v>#NAME?</v>
      </c>
    </row>
    <row r="86" spans="1:8" ht="15" customHeight="1" x14ac:dyDescent="0.25">
      <c r="A86" s="59" t="s">
        <v>2825</v>
      </c>
      <c r="B86" s="62" t="s">
        <v>2900</v>
      </c>
      <c r="C86" s="62"/>
      <c r="D86" s="63" t="s">
        <v>2900</v>
      </c>
      <c r="E86" s="63"/>
      <c r="F86" s="64" t="s">
        <v>2900</v>
      </c>
      <c r="G86" s="64"/>
      <c r="H86" s="59" t="e">
        <f ca="1">AI_SUM(A84,A85)</f>
        <v>#NAME?</v>
      </c>
    </row>
    <row r="87" spans="1:8" ht="15" customHeight="1" x14ac:dyDescent="0.25">
      <c r="A87" s="59" t="s">
        <v>2815</v>
      </c>
    </row>
    <row r="88" spans="1:8" ht="15" customHeight="1" x14ac:dyDescent="0.25">
      <c r="A88" s="41" t="s">
        <v>1029</v>
      </c>
      <c r="B88" s="62" t="s">
        <v>2816</v>
      </c>
      <c r="D88" s="81" t="s">
        <v>3213</v>
      </c>
      <c r="F88" s="60" t="s">
        <v>3220</v>
      </c>
    </row>
    <row r="89" spans="1:8" ht="15" customHeight="1" x14ac:dyDescent="0.25">
      <c r="A89" s="41" t="s">
        <v>1030</v>
      </c>
      <c r="B89" s="62" t="s">
        <v>2817</v>
      </c>
      <c r="D89" s="81" t="s">
        <v>3214</v>
      </c>
      <c r="F89" s="60" t="s">
        <v>3221</v>
      </c>
    </row>
    <row r="90" spans="1:8" ht="15" customHeight="1" x14ac:dyDescent="0.25">
      <c r="A90" s="41" t="s">
        <v>1031</v>
      </c>
      <c r="B90" s="62" t="s">
        <v>2818</v>
      </c>
      <c r="D90" s="81" t="s">
        <v>3215</v>
      </c>
      <c r="F90" s="60" t="s">
        <v>3222</v>
      </c>
    </row>
    <row r="91" spans="1:8" ht="15" customHeight="1" x14ac:dyDescent="0.25">
      <c r="A91" s="41" t="s">
        <v>1032</v>
      </c>
      <c r="B91" s="62" t="s">
        <v>2819</v>
      </c>
      <c r="D91" s="81" t="s">
        <v>3216</v>
      </c>
      <c r="F91" s="60" t="s">
        <v>3223</v>
      </c>
    </row>
    <row r="92" spans="1:8" ht="15" customHeight="1" x14ac:dyDescent="0.25">
      <c r="A92" s="41" t="s">
        <v>1033</v>
      </c>
      <c r="B92" s="62" t="s">
        <v>2820</v>
      </c>
      <c r="D92" s="81" t="s">
        <v>3217</v>
      </c>
      <c r="F92" s="60" t="s">
        <v>3224</v>
      </c>
    </row>
    <row r="93" spans="1:8" ht="15" customHeight="1" x14ac:dyDescent="0.25">
      <c r="A93" s="41" t="s">
        <v>1034</v>
      </c>
      <c r="B93" s="62" t="s">
        <v>2821</v>
      </c>
      <c r="D93" s="81" t="s">
        <v>3218</v>
      </c>
      <c r="F93" s="60" t="s">
        <v>3225</v>
      </c>
    </row>
    <row r="94" spans="1:8" ht="15" customHeight="1" x14ac:dyDescent="0.25">
      <c r="A94" s="41" t="s">
        <v>1036</v>
      </c>
      <c r="B94" s="62" t="s">
        <v>2826</v>
      </c>
      <c r="D94" s="81" t="s">
        <v>2826</v>
      </c>
      <c r="F94" s="60" t="s">
        <v>2826</v>
      </c>
      <c r="H94" s="59" t="e">
        <f ca="1">AI_SUM(A88,A89)</f>
        <v>#NAME?</v>
      </c>
    </row>
    <row r="95" spans="1:8" ht="15" customHeight="1" x14ac:dyDescent="0.25">
      <c r="A95" s="41" t="s">
        <v>1037</v>
      </c>
      <c r="B95" s="62" t="s">
        <v>2827</v>
      </c>
      <c r="D95" s="81" t="s">
        <v>2827</v>
      </c>
      <c r="F95" s="60" t="s">
        <v>2827</v>
      </c>
      <c r="H95" s="59" t="e">
        <f ca="1">AI_SUM(A90,A91,A92,A93)</f>
        <v>#NAME?</v>
      </c>
    </row>
    <row r="96" spans="1:8" ht="15" customHeight="1" x14ac:dyDescent="0.25">
      <c r="A96" s="41" t="s">
        <v>1035</v>
      </c>
      <c r="B96" s="62" t="s">
        <v>2822</v>
      </c>
      <c r="D96" s="81" t="s">
        <v>3219</v>
      </c>
      <c r="F96" s="60" t="s">
        <v>3226</v>
      </c>
    </row>
    <row r="97" spans="1:8" ht="15" customHeight="1" x14ac:dyDescent="0.25">
      <c r="A97" s="59" t="s">
        <v>2901</v>
      </c>
    </row>
    <row r="98" spans="1:8" ht="15" customHeight="1" x14ac:dyDescent="0.25">
      <c r="A98" s="41" t="s">
        <v>1029</v>
      </c>
      <c r="B98" s="62" t="s">
        <v>3189</v>
      </c>
      <c r="D98" s="81" t="s">
        <v>3206</v>
      </c>
      <c r="F98" s="60" t="s">
        <v>3227</v>
      </c>
    </row>
    <row r="99" spans="1:8" ht="15" customHeight="1" x14ac:dyDescent="0.25">
      <c r="A99" s="41" t="s">
        <v>1030</v>
      </c>
      <c r="B99" s="62" t="s">
        <v>3190</v>
      </c>
      <c r="D99" s="81" t="s">
        <v>3207</v>
      </c>
      <c r="F99" s="60" t="s">
        <v>3228</v>
      </c>
    </row>
    <row r="100" spans="1:8" ht="15" customHeight="1" x14ac:dyDescent="0.25">
      <c r="A100" s="41" t="s">
        <v>1031</v>
      </c>
      <c r="B100" s="62" t="s">
        <v>3191</v>
      </c>
      <c r="D100" s="81" t="s">
        <v>3208</v>
      </c>
      <c r="F100" s="60" t="s">
        <v>3229</v>
      </c>
    </row>
    <row r="101" spans="1:8" ht="15" customHeight="1" x14ac:dyDescent="0.25">
      <c r="A101" s="41" t="s">
        <v>1032</v>
      </c>
      <c r="B101" s="62" t="s">
        <v>3192</v>
      </c>
      <c r="D101" s="81" t="s">
        <v>3209</v>
      </c>
      <c r="F101" s="60" t="s">
        <v>3230</v>
      </c>
    </row>
    <row r="102" spans="1:8" ht="15" customHeight="1" x14ac:dyDescent="0.25">
      <c r="A102" s="41" t="s">
        <v>1033</v>
      </c>
      <c r="B102" s="62" t="s">
        <v>3193</v>
      </c>
      <c r="D102" s="81" t="s">
        <v>3210</v>
      </c>
      <c r="F102" s="60" t="s">
        <v>3231</v>
      </c>
    </row>
    <row r="103" spans="1:8" ht="15" customHeight="1" x14ac:dyDescent="0.25">
      <c r="A103" s="41" t="s">
        <v>1034</v>
      </c>
      <c r="B103" s="62" t="s">
        <v>3194</v>
      </c>
      <c r="D103" s="81" t="s">
        <v>3211</v>
      </c>
      <c r="F103" s="60" t="s">
        <v>3232</v>
      </c>
    </row>
    <row r="104" spans="1:8" ht="15" customHeight="1" x14ac:dyDescent="0.25">
      <c r="A104" s="41" t="s">
        <v>1036</v>
      </c>
      <c r="B104" s="62" t="s">
        <v>2902</v>
      </c>
      <c r="D104" s="81" t="s">
        <v>2902</v>
      </c>
      <c r="F104" s="60" t="s">
        <v>2902</v>
      </c>
      <c r="H104" s="59" t="e">
        <f ca="1">AI_SUM(A98,A99)</f>
        <v>#NAME?</v>
      </c>
    </row>
    <row r="105" spans="1:8" ht="15" customHeight="1" x14ac:dyDescent="0.25">
      <c r="A105" s="41" t="s">
        <v>1037</v>
      </c>
      <c r="B105" s="62" t="s">
        <v>2903</v>
      </c>
      <c r="D105" s="81" t="s">
        <v>2903</v>
      </c>
      <c r="F105" s="60" t="s">
        <v>2903</v>
      </c>
      <c r="H105" s="59" t="e">
        <f ca="1">AI_SUM(A100,A101,A102,A103)</f>
        <v>#NAME?</v>
      </c>
    </row>
    <row r="106" spans="1:8" ht="15" customHeight="1" x14ac:dyDescent="0.25">
      <c r="A106" s="41" t="s">
        <v>1035</v>
      </c>
      <c r="B106" s="62" t="s">
        <v>3195</v>
      </c>
      <c r="D106" s="81" t="s">
        <v>3212</v>
      </c>
      <c r="F106" s="60" t="s">
        <v>3233</v>
      </c>
    </row>
  </sheetData>
  <autoFilter ref="A2:R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V50"/>
  <sheetViews>
    <sheetView zoomScale="80" zoomScaleNormal="80" workbookViewId="0">
      <selection activeCell="M4" sqref="M4:M26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175" customWidth="1"/>
    <col min="16" max="17" width="10.7109375" style="263" customWidth="1"/>
    <col min="18" max="18" width="10.7109375" style="91" customWidth="1"/>
    <col min="19" max="19" width="9.140625" style="16"/>
    <col min="20" max="20" width="14" style="16" bestFit="1" customWidth="1"/>
    <col min="21" max="21" width="10.7109375" style="16" customWidth="1"/>
    <col min="22" max="22" width="10" style="16" customWidth="1"/>
    <col min="23" max="16384" width="9.140625" style="16"/>
  </cols>
  <sheetData>
    <row r="1" spans="1:22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629</v>
      </c>
      <c r="M1" s="18"/>
      <c r="N1" s="22"/>
      <c r="O1" s="174"/>
      <c r="P1" s="296"/>
      <c r="Q1" s="296"/>
    </row>
    <row r="2" spans="1:22" s="12" customFormat="1" ht="15" customHeight="1" x14ac:dyDescent="0.25">
      <c r="A2" s="12" t="s">
        <v>1773</v>
      </c>
      <c r="B2" s="11" t="s">
        <v>1623</v>
      </c>
      <c r="C2" s="11" t="s">
        <v>1624</v>
      </c>
      <c r="D2" s="18"/>
      <c r="E2" s="18"/>
      <c r="F2" s="22"/>
      <c r="G2" s="22"/>
      <c r="H2" s="12" t="s">
        <v>1889</v>
      </c>
      <c r="I2" s="12" t="s">
        <v>1886</v>
      </c>
      <c r="J2" s="12" t="s">
        <v>1887</v>
      </c>
      <c r="K2" s="12" t="s">
        <v>1888</v>
      </c>
      <c r="L2" s="13" t="s">
        <v>170</v>
      </c>
      <c r="M2" s="18" t="s">
        <v>171</v>
      </c>
      <c r="N2" s="22" t="s">
        <v>172</v>
      </c>
      <c r="O2" s="174" t="s">
        <v>1908</v>
      </c>
      <c r="P2" s="296"/>
      <c r="Q2" s="296" t="s">
        <v>2661</v>
      </c>
      <c r="R2" s="12" t="s">
        <v>2814</v>
      </c>
      <c r="S2" s="12" t="s">
        <v>2661</v>
      </c>
      <c r="T2" s="12" t="s">
        <v>2814</v>
      </c>
      <c r="U2" s="12" t="s">
        <v>2661</v>
      </c>
      <c r="V2" s="12" t="s">
        <v>2814</v>
      </c>
    </row>
    <row r="3" spans="1:22" s="12" customFormat="1" ht="15" hidden="1" customHeight="1" x14ac:dyDescent="0.25">
      <c r="A3" s="199" t="s">
        <v>2543</v>
      </c>
      <c r="B3" s="11"/>
      <c r="C3" s="11"/>
      <c r="D3" s="18" t="s">
        <v>171</v>
      </c>
      <c r="E3" s="18"/>
      <c r="F3" s="22" t="s">
        <v>172</v>
      </c>
      <c r="G3" s="22"/>
      <c r="I3" s="12" t="s">
        <v>1884</v>
      </c>
      <c r="J3" s="12" t="s">
        <v>1885</v>
      </c>
      <c r="K3" s="12">
        <v>157</v>
      </c>
      <c r="L3" s="13">
        <v>3</v>
      </c>
      <c r="M3" s="18">
        <v>3</v>
      </c>
      <c r="N3" s="22">
        <v>3</v>
      </c>
      <c r="O3" s="174" t="s">
        <v>1907</v>
      </c>
      <c r="P3" s="296"/>
      <c r="Q3" s="296"/>
    </row>
    <row r="4" spans="1:22" s="12" customFormat="1" ht="15" customHeight="1" x14ac:dyDescent="0.25">
      <c r="A4" s="14" t="s">
        <v>42</v>
      </c>
      <c r="B4" s="15" t="s">
        <v>2768</v>
      </c>
      <c r="C4" s="15"/>
      <c r="D4" s="19" t="s">
        <v>3097</v>
      </c>
      <c r="E4" s="19"/>
      <c r="F4" s="23" t="s">
        <v>3143</v>
      </c>
      <c r="G4" s="23"/>
      <c r="I4" s="12" t="s">
        <v>1905</v>
      </c>
      <c r="J4" s="12" t="s">
        <v>2544</v>
      </c>
      <c r="K4" s="12">
        <v>57</v>
      </c>
      <c r="L4" s="13">
        <v>7</v>
      </c>
      <c r="M4" s="18">
        <v>7</v>
      </c>
      <c r="N4" s="22">
        <v>7</v>
      </c>
      <c r="O4" s="174" t="s">
        <v>1907</v>
      </c>
      <c r="P4" s="296"/>
      <c r="Q4" s="13" t="s">
        <v>2312</v>
      </c>
      <c r="R4" s="13" t="s">
        <v>2768</v>
      </c>
      <c r="S4" s="19" t="s">
        <v>2358</v>
      </c>
      <c r="T4" s="18" t="s">
        <v>3097</v>
      </c>
      <c r="U4" s="23" t="s">
        <v>2266</v>
      </c>
      <c r="V4" s="22" t="s">
        <v>3143</v>
      </c>
    </row>
    <row r="5" spans="1:22" s="12" customFormat="1" ht="15" customHeight="1" x14ac:dyDescent="0.25">
      <c r="A5" s="14" t="s">
        <v>43</v>
      </c>
      <c r="B5" s="15" t="s">
        <v>2770</v>
      </c>
      <c r="C5" s="15"/>
      <c r="D5" s="19" t="s">
        <v>3099</v>
      </c>
      <c r="E5" s="19"/>
      <c r="F5" s="23" t="s">
        <v>3145</v>
      </c>
      <c r="G5" s="23"/>
      <c r="L5" s="13">
        <v>7</v>
      </c>
      <c r="M5" s="18">
        <v>7</v>
      </c>
      <c r="N5" s="22">
        <v>7</v>
      </c>
      <c r="O5" s="174" t="s">
        <v>1907</v>
      </c>
      <c r="P5" s="296"/>
      <c r="Q5" s="13" t="s">
        <v>2313</v>
      </c>
      <c r="R5" s="13" t="s">
        <v>2770</v>
      </c>
      <c r="S5" s="19" t="s">
        <v>2359</v>
      </c>
      <c r="T5" s="18" t="s">
        <v>3099</v>
      </c>
      <c r="U5" s="23" t="s">
        <v>2268</v>
      </c>
      <c r="V5" s="22" t="s">
        <v>3145</v>
      </c>
    </row>
    <row r="6" spans="1:22" s="12" customFormat="1" ht="15" customHeight="1" x14ac:dyDescent="0.25">
      <c r="A6" s="14" t="s">
        <v>44</v>
      </c>
      <c r="B6" s="15" t="s">
        <v>2772</v>
      </c>
      <c r="C6" s="15"/>
      <c r="D6" s="19" t="s">
        <v>3101</v>
      </c>
      <c r="E6" s="19"/>
      <c r="F6" s="23" t="s">
        <v>3147</v>
      </c>
      <c r="G6" s="23"/>
      <c r="L6" s="13">
        <v>7</v>
      </c>
      <c r="M6" s="18">
        <v>7</v>
      </c>
      <c r="N6" s="22">
        <v>7</v>
      </c>
      <c r="O6" s="174" t="s">
        <v>1907</v>
      </c>
      <c r="P6" s="296"/>
      <c r="Q6" s="13" t="s">
        <v>2314</v>
      </c>
      <c r="R6" s="13" t="s">
        <v>2772</v>
      </c>
      <c r="S6" s="19" t="s">
        <v>2360</v>
      </c>
      <c r="T6" s="18" t="s">
        <v>3101</v>
      </c>
      <c r="U6" s="23" t="s">
        <v>2270</v>
      </c>
      <c r="V6" s="22" t="s">
        <v>3147</v>
      </c>
    </row>
    <row r="7" spans="1:22" s="12" customFormat="1" ht="15" customHeight="1" x14ac:dyDescent="0.25">
      <c r="A7" s="14" t="s">
        <v>45</v>
      </c>
      <c r="B7" s="15" t="s">
        <v>2774</v>
      </c>
      <c r="C7" s="15"/>
      <c r="D7" s="19" t="s">
        <v>3103</v>
      </c>
      <c r="E7" s="19"/>
      <c r="F7" s="23" t="s">
        <v>3149</v>
      </c>
      <c r="G7" s="23"/>
      <c r="L7" s="13">
        <v>7</v>
      </c>
      <c r="M7" s="18">
        <v>7</v>
      </c>
      <c r="N7" s="22">
        <v>7</v>
      </c>
      <c r="O7" s="174" t="s">
        <v>1907</v>
      </c>
      <c r="P7" s="296"/>
      <c r="Q7" s="13" t="s">
        <v>2315</v>
      </c>
      <c r="R7" s="13" t="s">
        <v>2774</v>
      </c>
      <c r="S7" s="19" t="s">
        <v>2361</v>
      </c>
      <c r="T7" s="18" t="s">
        <v>3103</v>
      </c>
      <c r="U7" s="23" t="s">
        <v>2272</v>
      </c>
      <c r="V7" s="22" t="s">
        <v>3149</v>
      </c>
    </row>
    <row r="8" spans="1:22" s="12" customFormat="1" ht="15" customHeight="1" x14ac:dyDescent="0.25">
      <c r="A8" s="14" t="s">
        <v>46</v>
      </c>
      <c r="B8" s="15" t="s">
        <v>2776</v>
      </c>
      <c r="C8" s="15"/>
      <c r="D8" s="19" t="s">
        <v>3105</v>
      </c>
      <c r="E8" s="19"/>
      <c r="F8" s="23" t="s">
        <v>3151</v>
      </c>
      <c r="G8" s="23"/>
      <c r="L8" s="13">
        <v>7</v>
      </c>
      <c r="M8" s="18">
        <v>7</v>
      </c>
      <c r="N8" s="22">
        <v>7</v>
      </c>
      <c r="O8" s="174" t="s">
        <v>1907</v>
      </c>
      <c r="P8" s="296"/>
      <c r="Q8" s="13" t="s">
        <v>2316</v>
      </c>
      <c r="R8" s="13" t="s">
        <v>2776</v>
      </c>
      <c r="S8" s="19" t="s">
        <v>2362</v>
      </c>
      <c r="T8" s="18" t="s">
        <v>3105</v>
      </c>
      <c r="U8" s="23" t="s">
        <v>2274</v>
      </c>
      <c r="V8" s="22" t="s">
        <v>3151</v>
      </c>
    </row>
    <row r="9" spans="1:22" s="12" customFormat="1" ht="15" customHeight="1" x14ac:dyDescent="0.25">
      <c r="A9" s="14" t="s">
        <v>47</v>
      </c>
      <c r="B9" s="15" t="s">
        <v>2778</v>
      </c>
      <c r="C9" s="15"/>
      <c r="D9" s="19" t="s">
        <v>3107</v>
      </c>
      <c r="E9" s="19"/>
      <c r="F9" s="23" t="s">
        <v>3153</v>
      </c>
      <c r="G9" s="23"/>
      <c r="L9" s="13">
        <v>7</v>
      </c>
      <c r="M9" s="18">
        <v>7</v>
      </c>
      <c r="N9" s="22">
        <v>7</v>
      </c>
      <c r="O9" s="174" t="s">
        <v>1907</v>
      </c>
      <c r="P9" s="296"/>
      <c r="Q9" s="13" t="s">
        <v>2317</v>
      </c>
      <c r="R9" s="13" t="s">
        <v>2778</v>
      </c>
      <c r="S9" s="19" t="s">
        <v>2363</v>
      </c>
      <c r="T9" s="18" t="s">
        <v>3107</v>
      </c>
      <c r="U9" s="23" t="s">
        <v>2276</v>
      </c>
      <c r="V9" s="22" t="s">
        <v>3153</v>
      </c>
    </row>
    <row r="10" spans="1:22" s="12" customFormat="1" ht="15" customHeight="1" x14ac:dyDescent="0.25">
      <c r="A10" s="14" t="s">
        <v>48</v>
      </c>
      <c r="B10" s="15" t="s">
        <v>2780</v>
      </c>
      <c r="C10" s="15"/>
      <c r="D10" s="19" t="s">
        <v>3109</v>
      </c>
      <c r="E10" s="19"/>
      <c r="F10" s="23" t="s">
        <v>3155</v>
      </c>
      <c r="G10" s="23"/>
      <c r="L10" s="13">
        <v>7</v>
      </c>
      <c r="M10" s="18">
        <v>7</v>
      </c>
      <c r="N10" s="22">
        <v>7</v>
      </c>
      <c r="O10" s="174" t="s">
        <v>1907</v>
      </c>
      <c r="P10" s="296"/>
      <c r="Q10" s="13" t="s">
        <v>2318</v>
      </c>
      <c r="R10" s="13" t="s">
        <v>2780</v>
      </c>
      <c r="S10" s="19" t="s">
        <v>2364</v>
      </c>
      <c r="T10" s="18" t="s">
        <v>3109</v>
      </c>
      <c r="U10" s="23" t="s">
        <v>2278</v>
      </c>
      <c r="V10" s="22" t="s">
        <v>3155</v>
      </c>
    </row>
    <row r="11" spans="1:22" s="12" customFormat="1" ht="15" customHeight="1" x14ac:dyDescent="0.25">
      <c r="A11" s="14" t="s">
        <v>49</v>
      </c>
      <c r="B11" s="15" t="s">
        <v>2782</v>
      </c>
      <c r="C11" s="15"/>
      <c r="D11" s="19" t="s">
        <v>3111</v>
      </c>
      <c r="E11" s="19"/>
      <c r="F11" s="23" t="s">
        <v>3157</v>
      </c>
      <c r="G11" s="23"/>
      <c r="L11" s="13">
        <v>7</v>
      </c>
      <c r="M11" s="18">
        <v>7</v>
      </c>
      <c r="N11" s="22">
        <v>7</v>
      </c>
      <c r="O11" s="174" t="s">
        <v>1907</v>
      </c>
      <c r="P11" s="296"/>
      <c r="Q11" s="13" t="s">
        <v>2319</v>
      </c>
      <c r="R11" s="13" t="s">
        <v>2782</v>
      </c>
      <c r="S11" s="19" t="s">
        <v>2365</v>
      </c>
      <c r="T11" s="18" t="s">
        <v>3111</v>
      </c>
      <c r="U11" s="23" t="s">
        <v>2280</v>
      </c>
      <c r="V11" s="22" t="s">
        <v>3157</v>
      </c>
    </row>
    <row r="12" spans="1:22" s="12" customFormat="1" ht="15" customHeight="1" x14ac:dyDescent="0.25">
      <c r="A12" s="14" t="s">
        <v>50</v>
      </c>
      <c r="B12" s="15" t="s">
        <v>2784</v>
      </c>
      <c r="C12" s="15"/>
      <c r="D12" s="19" t="s">
        <v>3113</v>
      </c>
      <c r="E12" s="19"/>
      <c r="F12" s="23" t="s">
        <v>3159</v>
      </c>
      <c r="G12" s="23"/>
      <c r="L12" s="13">
        <v>7</v>
      </c>
      <c r="M12" s="18">
        <v>7</v>
      </c>
      <c r="N12" s="22">
        <v>7</v>
      </c>
      <c r="O12" s="174" t="s">
        <v>1907</v>
      </c>
      <c r="P12" s="296"/>
      <c r="Q12" s="13" t="s">
        <v>2320</v>
      </c>
      <c r="R12" s="13" t="s">
        <v>2784</v>
      </c>
      <c r="S12" s="19" t="s">
        <v>2366</v>
      </c>
      <c r="T12" s="18" t="s">
        <v>3113</v>
      </c>
      <c r="U12" s="23" t="s">
        <v>2282</v>
      </c>
      <c r="V12" s="22" t="s">
        <v>3159</v>
      </c>
    </row>
    <row r="13" spans="1:22" s="12" customFormat="1" ht="15" customHeight="1" x14ac:dyDescent="0.25">
      <c r="A13" s="14" t="s">
        <v>51</v>
      </c>
      <c r="B13" s="15" t="s">
        <v>2786</v>
      </c>
      <c r="C13" s="15"/>
      <c r="D13" s="19" t="s">
        <v>3115</v>
      </c>
      <c r="E13" s="19"/>
      <c r="F13" s="23" t="s">
        <v>3161</v>
      </c>
      <c r="G13" s="23"/>
      <c r="L13" s="13">
        <v>7</v>
      </c>
      <c r="M13" s="18">
        <v>7</v>
      </c>
      <c r="N13" s="22">
        <v>7</v>
      </c>
      <c r="O13" s="174" t="s">
        <v>1907</v>
      </c>
      <c r="P13" s="296"/>
      <c r="Q13" s="13" t="s">
        <v>2321</v>
      </c>
      <c r="R13" s="13" t="s">
        <v>2786</v>
      </c>
      <c r="S13" s="19" t="s">
        <v>2367</v>
      </c>
      <c r="T13" s="18" t="s">
        <v>3115</v>
      </c>
      <c r="U13" s="23" t="s">
        <v>2284</v>
      </c>
      <c r="V13" s="22" t="s">
        <v>3161</v>
      </c>
    </row>
    <row r="14" spans="1:22" s="12" customFormat="1" ht="15" customHeight="1" x14ac:dyDescent="0.25">
      <c r="A14" s="14" t="s">
        <v>52</v>
      </c>
      <c r="B14" s="15" t="s">
        <v>2788</v>
      </c>
      <c r="C14" s="15"/>
      <c r="D14" s="19" t="s">
        <v>3117</v>
      </c>
      <c r="E14" s="19"/>
      <c r="F14" s="7" t="s">
        <v>3163</v>
      </c>
      <c r="G14" s="7"/>
      <c r="L14" s="13">
        <v>7</v>
      </c>
      <c r="M14" s="18">
        <v>7</v>
      </c>
      <c r="N14" s="22">
        <v>7</v>
      </c>
      <c r="O14" s="174" t="s">
        <v>1907</v>
      </c>
      <c r="P14" s="296"/>
      <c r="Q14" s="13" t="s">
        <v>2322</v>
      </c>
      <c r="R14" s="13" t="s">
        <v>2788</v>
      </c>
      <c r="S14" s="19" t="s">
        <v>2368</v>
      </c>
      <c r="T14" s="18" t="s">
        <v>3117</v>
      </c>
      <c r="U14" s="7" t="s">
        <v>2286</v>
      </c>
      <c r="V14" s="22" t="s">
        <v>3163</v>
      </c>
    </row>
    <row r="15" spans="1:22" s="12" customFormat="1" ht="15" customHeight="1" x14ac:dyDescent="0.25">
      <c r="A15" s="14" t="s">
        <v>53</v>
      </c>
      <c r="B15" s="15" t="s">
        <v>2790</v>
      </c>
      <c r="C15" s="15"/>
      <c r="D15" s="19" t="s">
        <v>3119</v>
      </c>
      <c r="E15" s="19"/>
      <c r="F15" s="7" t="s">
        <v>3165</v>
      </c>
      <c r="G15" s="7"/>
      <c r="L15" s="13">
        <v>7</v>
      </c>
      <c r="M15" s="18">
        <v>7</v>
      </c>
      <c r="N15" s="22">
        <v>7</v>
      </c>
      <c r="O15" s="174" t="s">
        <v>1907</v>
      </c>
      <c r="P15" s="296"/>
      <c r="Q15" s="13" t="s">
        <v>2323</v>
      </c>
      <c r="R15" s="13" t="s">
        <v>2790</v>
      </c>
      <c r="S15" s="19" t="s">
        <v>2369</v>
      </c>
      <c r="T15" s="18" t="s">
        <v>3119</v>
      </c>
      <c r="U15" s="7" t="s">
        <v>2288</v>
      </c>
      <c r="V15" s="22" t="s">
        <v>3165</v>
      </c>
    </row>
    <row r="16" spans="1:22" s="12" customFormat="1" ht="15" customHeight="1" x14ac:dyDescent="0.25">
      <c r="A16" s="14" t="s">
        <v>54</v>
      </c>
      <c r="B16" s="15" t="s">
        <v>2792</v>
      </c>
      <c r="C16" s="15"/>
      <c r="D16" s="19" t="s">
        <v>3121</v>
      </c>
      <c r="E16" s="19"/>
      <c r="F16" s="7" t="s">
        <v>3167</v>
      </c>
      <c r="G16" s="7"/>
      <c r="L16" s="13">
        <v>7</v>
      </c>
      <c r="M16" s="18">
        <v>7</v>
      </c>
      <c r="N16" s="22">
        <v>7</v>
      </c>
      <c r="O16" s="174" t="s">
        <v>1907</v>
      </c>
      <c r="P16" s="296"/>
      <c r="Q16" s="13" t="s">
        <v>2324</v>
      </c>
      <c r="R16" s="13" t="s">
        <v>2792</v>
      </c>
      <c r="S16" s="19" t="s">
        <v>2370</v>
      </c>
      <c r="T16" s="18" t="s">
        <v>3121</v>
      </c>
      <c r="U16" s="7" t="s">
        <v>2290</v>
      </c>
      <c r="V16" s="22" t="s">
        <v>3167</v>
      </c>
    </row>
    <row r="17" spans="1:22" s="12" customFormat="1" ht="15" customHeight="1" x14ac:dyDescent="0.25">
      <c r="A17" s="14" t="s">
        <v>55</v>
      </c>
      <c r="B17" s="15" t="s">
        <v>2794</v>
      </c>
      <c r="C17" s="15"/>
      <c r="D17" s="19" t="s">
        <v>3123</v>
      </c>
      <c r="E17" s="19"/>
      <c r="F17" s="7" t="s">
        <v>3169</v>
      </c>
      <c r="G17" s="7"/>
      <c r="L17" s="13">
        <v>7</v>
      </c>
      <c r="M17" s="18">
        <v>7</v>
      </c>
      <c r="N17" s="22">
        <v>7</v>
      </c>
      <c r="O17" s="174" t="s">
        <v>1907</v>
      </c>
      <c r="P17" s="296"/>
      <c r="Q17" s="13" t="s">
        <v>2325</v>
      </c>
      <c r="R17" s="13" t="s">
        <v>2794</v>
      </c>
      <c r="S17" s="19" t="s">
        <v>2371</v>
      </c>
      <c r="T17" s="18" t="s">
        <v>3123</v>
      </c>
      <c r="U17" s="7" t="s">
        <v>2292</v>
      </c>
      <c r="V17" s="22" t="s">
        <v>3169</v>
      </c>
    </row>
    <row r="18" spans="1:22" s="12" customFormat="1" ht="15" customHeight="1" x14ac:dyDescent="0.25">
      <c r="A18" s="14" t="s">
        <v>56</v>
      </c>
      <c r="B18" s="15" t="s">
        <v>2796</v>
      </c>
      <c r="C18" s="15"/>
      <c r="D18" s="19" t="s">
        <v>3125</v>
      </c>
      <c r="E18" s="19"/>
      <c r="F18" s="7" t="s">
        <v>3171</v>
      </c>
      <c r="G18" s="7"/>
      <c r="L18" s="13">
        <v>7</v>
      </c>
      <c r="M18" s="18">
        <v>7</v>
      </c>
      <c r="N18" s="22">
        <v>7</v>
      </c>
      <c r="O18" s="174" t="s">
        <v>1907</v>
      </c>
      <c r="P18" s="296"/>
      <c r="Q18" s="13" t="s">
        <v>2326</v>
      </c>
      <c r="R18" s="13" t="s">
        <v>2796</v>
      </c>
      <c r="S18" s="19" t="s">
        <v>2372</v>
      </c>
      <c r="T18" s="18" t="s">
        <v>3125</v>
      </c>
      <c r="U18" s="7" t="s">
        <v>2294</v>
      </c>
      <c r="V18" s="22" t="s">
        <v>3171</v>
      </c>
    </row>
    <row r="19" spans="1:22" s="12" customFormat="1" ht="15" customHeight="1" x14ac:dyDescent="0.25">
      <c r="A19" s="14" t="s">
        <v>57</v>
      </c>
      <c r="B19" s="15" t="s">
        <v>2798</v>
      </c>
      <c r="C19" s="15"/>
      <c r="D19" s="19" t="s">
        <v>3127</v>
      </c>
      <c r="E19" s="19"/>
      <c r="F19" s="7" t="s">
        <v>3173</v>
      </c>
      <c r="G19" s="7"/>
      <c r="L19" s="13">
        <v>7</v>
      </c>
      <c r="M19" s="18">
        <v>7</v>
      </c>
      <c r="N19" s="22">
        <v>7</v>
      </c>
      <c r="O19" s="174" t="s">
        <v>1907</v>
      </c>
      <c r="P19" s="296"/>
      <c r="Q19" s="13" t="s">
        <v>2327</v>
      </c>
      <c r="R19" s="13" t="s">
        <v>2798</v>
      </c>
      <c r="S19" s="19" t="s">
        <v>2373</v>
      </c>
      <c r="T19" s="18" t="s">
        <v>3127</v>
      </c>
      <c r="U19" s="7" t="s">
        <v>2296</v>
      </c>
      <c r="V19" s="22" t="s">
        <v>3173</v>
      </c>
    </row>
    <row r="20" spans="1:22" s="12" customFormat="1" ht="15" customHeight="1" x14ac:dyDescent="0.25">
      <c r="A20" s="14" t="s">
        <v>58</v>
      </c>
      <c r="B20" s="15" t="s">
        <v>2800</v>
      </c>
      <c r="C20" s="15"/>
      <c r="D20" s="19" t="s">
        <v>3129</v>
      </c>
      <c r="E20" s="19"/>
      <c r="F20" s="7" t="s">
        <v>3175</v>
      </c>
      <c r="G20" s="7"/>
      <c r="J20" s="26"/>
      <c r="L20" s="13">
        <v>7</v>
      </c>
      <c r="M20" s="18">
        <v>7</v>
      </c>
      <c r="N20" s="22">
        <v>7</v>
      </c>
      <c r="O20" s="174" t="s">
        <v>1907</v>
      </c>
      <c r="P20" s="296"/>
      <c r="Q20" s="13" t="s">
        <v>2328</v>
      </c>
      <c r="R20" s="13" t="s">
        <v>2800</v>
      </c>
      <c r="S20" s="19" t="s">
        <v>2374</v>
      </c>
      <c r="T20" s="18" t="s">
        <v>3129</v>
      </c>
      <c r="U20" s="7" t="s">
        <v>2298</v>
      </c>
      <c r="V20" s="22" t="s">
        <v>3175</v>
      </c>
    </row>
    <row r="21" spans="1:22" s="12" customFormat="1" ht="15" customHeight="1" x14ac:dyDescent="0.25">
      <c r="A21" s="14" t="s">
        <v>59</v>
      </c>
      <c r="B21" s="15" t="s">
        <v>2802</v>
      </c>
      <c r="C21" s="15"/>
      <c r="D21" s="19" t="s">
        <v>3131</v>
      </c>
      <c r="E21" s="19"/>
      <c r="F21" s="23" t="s">
        <v>3177</v>
      </c>
      <c r="G21" s="23"/>
      <c r="L21" s="13">
        <v>7</v>
      </c>
      <c r="M21" s="18">
        <v>7</v>
      </c>
      <c r="N21" s="22">
        <v>7</v>
      </c>
      <c r="O21" s="174" t="s">
        <v>1907</v>
      </c>
      <c r="P21" s="296"/>
      <c r="Q21" s="13" t="s">
        <v>2329</v>
      </c>
      <c r="R21" s="13" t="s">
        <v>2802</v>
      </c>
      <c r="S21" s="19" t="s">
        <v>2375</v>
      </c>
      <c r="T21" s="18" t="s">
        <v>3131</v>
      </c>
      <c r="U21" s="23" t="s">
        <v>2300</v>
      </c>
      <c r="V21" s="22" t="s">
        <v>3177</v>
      </c>
    </row>
    <row r="22" spans="1:22" s="12" customFormat="1" ht="15" customHeight="1" x14ac:dyDescent="0.25">
      <c r="A22" s="14" t="s">
        <v>60</v>
      </c>
      <c r="B22" s="15" t="s">
        <v>2804</v>
      </c>
      <c r="C22" s="15"/>
      <c r="D22" s="19" t="s">
        <v>3133</v>
      </c>
      <c r="E22" s="19"/>
      <c r="F22" s="23" t="s">
        <v>3179</v>
      </c>
      <c r="G22" s="23"/>
      <c r="L22" s="13">
        <v>7</v>
      </c>
      <c r="M22" s="18">
        <v>7</v>
      </c>
      <c r="N22" s="22">
        <v>7</v>
      </c>
      <c r="O22" s="174" t="s">
        <v>1907</v>
      </c>
      <c r="P22" s="296"/>
      <c r="Q22" s="13" t="s">
        <v>2330</v>
      </c>
      <c r="R22" s="13" t="s">
        <v>2804</v>
      </c>
      <c r="S22" s="19" t="s">
        <v>2376</v>
      </c>
      <c r="T22" s="18" t="s">
        <v>3133</v>
      </c>
      <c r="U22" s="23" t="s">
        <v>2302</v>
      </c>
      <c r="V22" s="22" t="s">
        <v>3179</v>
      </c>
    </row>
    <row r="23" spans="1:22" s="12" customFormat="1" ht="15" customHeight="1" x14ac:dyDescent="0.25">
      <c r="A23" s="14" t="s">
        <v>61</v>
      </c>
      <c r="B23" s="15" t="s">
        <v>2806</v>
      </c>
      <c r="C23" s="15"/>
      <c r="D23" s="19" t="s">
        <v>3135</v>
      </c>
      <c r="E23" s="19"/>
      <c r="F23" s="7" t="s">
        <v>3181</v>
      </c>
      <c r="G23" s="7"/>
      <c r="L23" s="13">
        <v>7</v>
      </c>
      <c r="M23" s="18">
        <v>7</v>
      </c>
      <c r="N23" s="22">
        <v>7</v>
      </c>
      <c r="O23" s="174" t="s">
        <v>1907</v>
      </c>
      <c r="P23" s="296"/>
      <c r="Q23" s="13" t="s">
        <v>2331</v>
      </c>
      <c r="R23" s="13" t="s">
        <v>2806</v>
      </c>
      <c r="S23" s="19" t="s">
        <v>2377</v>
      </c>
      <c r="T23" s="18" t="s">
        <v>3135</v>
      </c>
      <c r="U23" s="7" t="s">
        <v>2304</v>
      </c>
      <c r="V23" s="22" t="s">
        <v>3181</v>
      </c>
    </row>
    <row r="24" spans="1:22" s="12" customFormat="1" ht="15" customHeight="1" x14ac:dyDescent="0.25">
      <c r="A24" s="14" t="s">
        <v>62</v>
      </c>
      <c r="B24" s="15" t="s">
        <v>2808</v>
      </c>
      <c r="C24" s="15"/>
      <c r="D24" s="19" t="s">
        <v>3137</v>
      </c>
      <c r="E24" s="19"/>
      <c r="F24" s="23" t="s">
        <v>3183</v>
      </c>
      <c r="G24" s="23"/>
      <c r="J24" s="26"/>
      <c r="L24" s="13">
        <v>7</v>
      </c>
      <c r="M24" s="18">
        <v>7</v>
      </c>
      <c r="N24" s="22">
        <v>7</v>
      </c>
      <c r="O24" s="174" t="s">
        <v>1907</v>
      </c>
      <c r="P24" s="296"/>
      <c r="Q24" s="13" t="s">
        <v>2332</v>
      </c>
      <c r="R24" s="13" t="s">
        <v>2808</v>
      </c>
      <c r="S24" s="19" t="s">
        <v>2378</v>
      </c>
      <c r="T24" s="18" t="s">
        <v>3137</v>
      </c>
      <c r="U24" s="23" t="s">
        <v>2306</v>
      </c>
      <c r="V24" s="22" t="s">
        <v>3183</v>
      </c>
    </row>
    <row r="25" spans="1:22" s="12" customFormat="1" ht="15" customHeight="1" x14ac:dyDescent="0.25">
      <c r="A25" s="14" t="s">
        <v>63</v>
      </c>
      <c r="B25" s="15" t="s">
        <v>2809</v>
      </c>
      <c r="C25" s="15"/>
      <c r="D25" s="19" t="s">
        <v>3138</v>
      </c>
      <c r="E25" s="19"/>
      <c r="F25" s="7" t="s">
        <v>3184</v>
      </c>
      <c r="G25" s="7"/>
      <c r="L25" s="13">
        <v>7</v>
      </c>
      <c r="M25" s="18">
        <v>7</v>
      </c>
      <c r="N25" s="22">
        <v>7</v>
      </c>
      <c r="O25" s="174" t="s">
        <v>1907</v>
      </c>
      <c r="P25" s="296"/>
      <c r="Q25" s="13" t="s">
        <v>2333</v>
      </c>
      <c r="R25" s="13" t="s">
        <v>2809</v>
      </c>
      <c r="S25" s="19" t="s">
        <v>2379</v>
      </c>
      <c r="T25" s="18" t="s">
        <v>3138</v>
      </c>
      <c r="U25" s="7" t="s">
        <v>2307</v>
      </c>
      <c r="V25" s="22" t="s">
        <v>3184</v>
      </c>
    </row>
    <row r="26" spans="1:22" s="12" customFormat="1" ht="15" customHeight="1" x14ac:dyDescent="0.25">
      <c r="A26" s="14" t="s">
        <v>64</v>
      </c>
      <c r="B26" s="15" t="s">
        <v>2811</v>
      </c>
      <c r="C26" s="15"/>
      <c r="D26" s="19" t="s">
        <v>3140</v>
      </c>
      <c r="E26" s="19"/>
      <c r="F26" s="7" t="s">
        <v>3186</v>
      </c>
      <c r="G26" s="7"/>
      <c r="L26" s="13">
        <v>7</v>
      </c>
      <c r="M26" s="18">
        <v>7</v>
      </c>
      <c r="N26" s="22">
        <v>7</v>
      </c>
      <c r="O26" s="174" t="s">
        <v>1907</v>
      </c>
      <c r="P26" s="296"/>
      <c r="Q26" s="13" t="s">
        <v>2334</v>
      </c>
      <c r="R26" s="13" t="s">
        <v>2811</v>
      </c>
      <c r="S26" s="19" t="s">
        <v>2380</v>
      </c>
      <c r="T26" s="18" t="s">
        <v>3140</v>
      </c>
      <c r="U26" s="7" t="s">
        <v>2309</v>
      </c>
      <c r="V26" s="22" t="s">
        <v>3186</v>
      </c>
    </row>
    <row r="27" spans="1:22" s="12" customFormat="1" ht="15" hidden="1" customHeight="1" x14ac:dyDescent="0.25">
      <c r="A27" s="12" t="s">
        <v>1910</v>
      </c>
      <c r="B27" s="13"/>
      <c r="C27" s="13"/>
      <c r="D27" s="20"/>
      <c r="E27" s="20"/>
      <c r="F27" s="24"/>
      <c r="G27" s="24"/>
      <c r="L27" s="13"/>
      <c r="M27" s="18"/>
      <c r="N27" s="22"/>
      <c r="O27" s="174"/>
      <c r="P27" s="296"/>
      <c r="Q27" s="13"/>
      <c r="R27" s="13"/>
      <c r="S27" s="20"/>
      <c r="T27" s="18"/>
      <c r="U27" s="24"/>
      <c r="V27" s="22"/>
    </row>
    <row r="28" spans="1:22" s="12" customFormat="1" ht="15" hidden="1" customHeight="1" x14ac:dyDescent="0.25">
      <c r="A28" s="14" t="s">
        <v>66</v>
      </c>
      <c r="B28" s="15" t="s">
        <v>2769</v>
      </c>
      <c r="C28" s="15"/>
      <c r="D28" s="19" t="s">
        <v>3098</v>
      </c>
      <c r="E28" s="19"/>
      <c r="F28" s="23" t="s">
        <v>3144</v>
      </c>
      <c r="G28" s="23"/>
      <c r="L28" s="13"/>
      <c r="M28" s="18"/>
      <c r="N28" s="22"/>
      <c r="O28" s="174"/>
      <c r="P28" s="296"/>
      <c r="Q28" s="13" t="s">
        <v>2335</v>
      </c>
      <c r="R28" s="13" t="s">
        <v>2769</v>
      </c>
      <c r="S28" s="19" t="s">
        <v>2381</v>
      </c>
      <c r="T28" s="18" t="s">
        <v>3098</v>
      </c>
      <c r="U28" s="23" t="s">
        <v>2267</v>
      </c>
      <c r="V28" s="22" t="s">
        <v>3144</v>
      </c>
    </row>
    <row r="29" spans="1:22" s="12" customFormat="1" ht="15" hidden="1" customHeight="1" x14ac:dyDescent="0.25">
      <c r="A29" s="14" t="s">
        <v>67</v>
      </c>
      <c r="B29" s="15" t="s">
        <v>2771</v>
      </c>
      <c r="C29" s="15"/>
      <c r="D29" s="19" t="s">
        <v>3100</v>
      </c>
      <c r="E29" s="19"/>
      <c r="F29" s="23" t="s">
        <v>3146</v>
      </c>
      <c r="G29" s="23"/>
      <c r="L29" s="13"/>
      <c r="M29" s="18"/>
      <c r="N29" s="22"/>
      <c r="O29" s="174"/>
      <c r="P29" s="296"/>
      <c r="Q29" s="13" t="s">
        <v>2336</v>
      </c>
      <c r="R29" s="13" t="s">
        <v>2771</v>
      </c>
      <c r="S29" s="19" t="s">
        <v>2382</v>
      </c>
      <c r="T29" s="18" t="s">
        <v>3100</v>
      </c>
      <c r="U29" s="23" t="s">
        <v>2269</v>
      </c>
      <c r="V29" s="22" t="s">
        <v>3146</v>
      </c>
    </row>
    <row r="30" spans="1:22" s="12" customFormat="1" ht="15" hidden="1" customHeight="1" x14ac:dyDescent="0.25">
      <c r="A30" s="14" t="s">
        <v>68</v>
      </c>
      <c r="B30" s="15" t="s">
        <v>2773</v>
      </c>
      <c r="C30" s="15"/>
      <c r="D30" s="19" t="s">
        <v>3102</v>
      </c>
      <c r="E30" s="19"/>
      <c r="F30" s="23" t="s">
        <v>3148</v>
      </c>
      <c r="G30" s="23"/>
      <c r="L30" s="13"/>
      <c r="M30" s="18"/>
      <c r="N30" s="22"/>
      <c r="O30" s="174"/>
      <c r="P30" s="296"/>
      <c r="Q30" s="13" t="s">
        <v>2337</v>
      </c>
      <c r="R30" s="13" t="s">
        <v>2773</v>
      </c>
      <c r="S30" s="19" t="s">
        <v>2383</v>
      </c>
      <c r="T30" s="18" t="s">
        <v>3102</v>
      </c>
      <c r="U30" s="23" t="s">
        <v>2271</v>
      </c>
      <c r="V30" s="22" t="s">
        <v>3148</v>
      </c>
    </row>
    <row r="31" spans="1:22" s="12" customFormat="1" ht="15" hidden="1" customHeight="1" x14ac:dyDescent="0.25">
      <c r="A31" s="14" t="s">
        <v>69</v>
      </c>
      <c r="B31" s="15" t="s">
        <v>2775</v>
      </c>
      <c r="C31" s="15"/>
      <c r="D31" s="19" t="s">
        <v>3104</v>
      </c>
      <c r="E31" s="19"/>
      <c r="F31" s="23" t="s">
        <v>3150</v>
      </c>
      <c r="G31" s="23"/>
      <c r="L31" s="13"/>
      <c r="M31" s="18"/>
      <c r="N31" s="22"/>
      <c r="O31" s="174"/>
      <c r="P31" s="296"/>
      <c r="Q31" s="13" t="s">
        <v>2338</v>
      </c>
      <c r="R31" s="13" t="s">
        <v>2775</v>
      </c>
      <c r="S31" s="19" t="s">
        <v>2384</v>
      </c>
      <c r="T31" s="18" t="s">
        <v>3104</v>
      </c>
      <c r="U31" s="23" t="s">
        <v>2273</v>
      </c>
      <c r="V31" s="22" t="s">
        <v>3150</v>
      </c>
    </row>
    <row r="32" spans="1:22" s="12" customFormat="1" ht="15" hidden="1" customHeight="1" x14ac:dyDescent="0.25">
      <c r="A32" s="14" t="s">
        <v>70</v>
      </c>
      <c r="B32" s="15" t="s">
        <v>2777</v>
      </c>
      <c r="C32" s="15"/>
      <c r="D32" s="19" t="s">
        <v>3106</v>
      </c>
      <c r="E32" s="19"/>
      <c r="F32" s="23" t="s">
        <v>3152</v>
      </c>
      <c r="G32" s="23"/>
      <c r="L32" s="13"/>
      <c r="M32" s="18"/>
      <c r="N32" s="22"/>
      <c r="O32" s="174"/>
      <c r="P32" s="296"/>
      <c r="Q32" s="13" t="s">
        <v>2339</v>
      </c>
      <c r="R32" s="13" t="s">
        <v>2777</v>
      </c>
      <c r="S32" s="19" t="s">
        <v>2385</v>
      </c>
      <c r="T32" s="18" t="s">
        <v>3106</v>
      </c>
      <c r="U32" s="23" t="s">
        <v>2275</v>
      </c>
      <c r="V32" s="22" t="s">
        <v>3152</v>
      </c>
    </row>
    <row r="33" spans="1:22" s="12" customFormat="1" ht="15" hidden="1" customHeight="1" x14ac:dyDescent="0.25">
      <c r="A33" s="14" t="s">
        <v>71</v>
      </c>
      <c r="B33" s="15" t="s">
        <v>2779</v>
      </c>
      <c r="C33" s="15"/>
      <c r="D33" s="19" t="s">
        <v>3108</v>
      </c>
      <c r="E33" s="19"/>
      <c r="F33" s="23" t="s">
        <v>3154</v>
      </c>
      <c r="G33" s="23"/>
      <c r="L33" s="13"/>
      <c r="M33" s="18"/>
      <c r="N33" s="22"/>
      <c r="O33" s="174"/>
      <c r="P33" s="296"/>
      <c r="Q33" s="13" t="s">
        <v>2340</v>
      </c>
      <c r="R33" s="13" t="s">
        <v>2779</v>
      </c>
      <c r="S33" s="19" t="s">
        <v>2386</v>
      </c>
      <c r="T33" s="18" t="s">
        <v>3108</v>
      </c>
      <c r="U33" s="23" t="s">
        <v>2277</v>
      </c>
      <c r="V33" s="22" t="s">
        <v>3154</v>
      </c>
    </row>
    <row r="34" spans="1:22" s="12" customFormat="1" ht="15" hidden="1" customHeight="1" x14ac:dyDescent="0.25">
      <c r="A34" s="14" t="s">
        <v>72</v>
      </c>
      <c r="B34" s="15" t="s">
        <v>2781</v>
      </c>
      <c r="C34" s="15"/>
      <c r="D34" s="19" t="s">
        <v>3110</v>
      </c>
      <c r="E34" s="19"/>
      <c r="F34" s="23" t="s">
        <v>3156</v>
      </c>
      <c r="G34" s="23"/>
      <c r="L34" s="13"/>
      <c r="M34" s="18"/>
      <c r="N34" s="22"/>
      <c r="O34" s="174"/>
      <c r="P34" s="296"/>
      <c r="Q34" s="13" t="s">
        <v>2341</v>
      </c>
      <c r="R34" s="13" t="s">
        <v>2781</v>
      </c>
      <c r="S34" s="19" t="s">
        <v>2387</v>
      </c>
      <c r="T34" s="18" t="s">
        <v>3110</v>
      </c>
      <c r="U34" s="23" t="s">
        <v>2279</v>
      </c>
      <c r="V34" s="22" t="s">
        <v>3156</v>
      </c>
    </row>
    <row r="35" spans="1:22" s="12" customFormat="1" ht="15" hidden="1" customHeight="1" x14ac:dyDescent="0.25">
      <c r="A35" s="14" t="s">
        <v>73</v>
      </c>
      <c r="B35" s="15" t="s">
        <v>2783</v>
      </c>
      <c r="C35" s="15"/>
      <c r="D35" s="19" t="s">
        <v>3112</v>
      </c>
      <c r="E35" s="19"/>
      <c r="F35" s="23" t="s">
        <v>3158</v>
      </c>
      <c r="G35" s="23"/>
      <c r="L35" s="13"/>
      <c r="M35" s="18"/>
      <c r="N35" s="22"/>
      <c r="O35" s="174"/>
      <c r="P35" s="296"/>
      <c r="Q35" s="13" t="s">
        <v>2342</v>
      </c>
      <c r="R35" s="13" t="s">
        <v>2783</v>
      </c>
      <c r="S35" s="19" t="s">
        <v>2388</v>
      </c>
      <c r="T35" s="18" t="s">
        <v>3112</v>
      </c>
      <c r="U35" s="23" t="s">
        <v>2281</v>
      </c>
      <c r="V35" s="22" t="s">
        <v>3158</v>
      </c>
    </row>
    <row r="36" spans="1:22" s="12" customFormat="1" ht="15" hidden="1" customHeight="1" x14ac:dyDescent="0.25">
      <c r="A36" s="14" t="s">
        <v>74</v>
      </c>
      <c r="B36" s="15" t="s">
        <v>2785</v>
      </c>
      <c r="C36" s="15"/>
      <c r="D36" s="19" t="s">
        <v>3114</v>
      </c>
      <c r="E36" s="19"/>
      <c r="F36" s="23" t="s">
        <v>3160</v>
      </c>
      <c r="G36" s="23"/>
      <c r="L36" s="13"/>
      <c r="M36" s="18"/>
      <c r="N36" s="22"/>
      <c r="O36" s="174"/>
      <c r="P36" s="296"/>
      <c r="Q36" s="13" t="s">
        <v>2343</v>
      </c>
      <c r="R36" s="13" t="s">
        <v>2785</v>
      </c>
      <c r="S36" s="19" t="s">
        <v>2389</v>
      </c>
      <c r="T36" s="18" t="s">
        <v>3114</v>
      </c>
      <c r="U36" s="23" t="s">
        <v>2283</v>
      </c>
      <c r="V36" s="22" t="s">
        <v>3160</v>
      </c>
    </row>
    <row r="37" spans="1:22" s="12" customFormat="1" ht="15" hidden="1" customHeight="1" x14ac:dyDescent="0.25">
      <c r="A37" s="14" t="s">
        <v>75</v>
      </c>
      <c r="B37" s="15" t="s">
        <v>2787</v>
      </c>
      <c r="C37" s="15"/>
      <c r="D37" s="19" t="s">
        <v>3116</v>
      </c>
      <c r="E37" s="19"/>
      <c r="F37" s="23" t="s">
        <v>3162</v>
      </c>
      <c r="G37" s="23"/>
      <c r="L37" s="13"/>
      <c r="M37" s="18"/>
      <c r="N37" s="22"/>
      <c r="O37" s="174"/>
      <c r="P37" s="296"/>
      <c r="Q37" s="13" t="s">
        <v>2344</v>
      </c>
      <c r="R37" s="13" t="s">
        <v>2787</v>
      </c>
      <c r="S37" s="19" t="s">
        <v>2390</v>
      </c>
      <c r="T37" s="18" t="s">
        <v>3116</v>
      </c>
      <c r="U37" s="23" t="s">
        <v>2285</v>
      </c>
      <c r="V37" s="22" t="s">
        <v>3162</v>
      </c>
    </row>
    <row r="38" spans="1:22" s="12" customFormat="1" ht="15" hidden="1" customHeight="1" x14ac:dyDescent="0.25">
      <c r="A38" s="14" t="s">
        <v>76</v>
      </c>
      <c r="B38" s="15" t="s">
        <v>2789</v>
      </c>
      <c r="C38" s="15"/>
      <c r="D38" s="19" t="s">
        <v>3118</v>
      </c>
      <c r="E38" s="19"/>
      <c r="F38" s="7" t="s">
        <v>3164</v>
      </c>
      <c r="G38" s="7"/>
      <c r="L38" s="13"/>
      <c r="M38" s="18"/>
      <c r="N38" s="22"/>
      <c r="O38" s="174"/>
      <c r="P38" s="296"/>
      <c r="Q38" s="13" t="s">
        <v>2345</v>
      </c>
      <c r="R38" s="13" t="s">
        <v>2789</v>
      </c>
      <c r="S38" s="19" t="s">
        <v>2391</v>
      </c>
      <c r="T38" s="18" t="s">
        <v>3118</v>
      </c>
      <c r="U38" s="7" t="s">
        <v>2287</v>
      </c>
      <c r="V38" s="22" t="s">
        <v>3164</v>
      </c>
    </row>
    <row r="39" spans="1:22" s="12" customFormat="1" ht="15" hidden="1" customHeight="1" x14ac:dyDescent="0.25">
      <c r="A39" s="14" t="s">
        <v>77</v>
      </c>
      <c r="B39" s="15" t="s">
        <v>2791</v>
      </c>
      <c r="C39" s="15"/>
      <c r="D39" s="19" t="s">
        <v>3120</v>
      </c>
      <c r="E39" s="19"/>
      <c r="F39" s="7" t="s">
        <v>3166</v>
      </c>
      <c r="G39" s="7"/>
      <c r="L39" s="13"/>
      <c r="M39" s="18"/>
      <c r="N39" s="22"/>
      <c r="O39" s="174"/>
      <c r="P39" s="296"/>
      <c r="Q39" s="13" t="s">
        <v>2346</v>
      </c>
      <c r="R39" s="13" t="s">
        <v>2791</v>
      </c>
      <c r="S39" s="19" t="s">
        <v>2392</v>
      </c>
      <c r="T39" s="18" t="s">
        <v>3120</v>
      </c>
      <c r="U39" s="7" t="s">
        <v>2289</v>
      </c>
      <c r="V39" s="22" t="s">
        <v>3166</v>
      </c>
    </row>
    <row r="40" spans="1:22" s="12" customFormat="1" ht="15" hidden="1" customHeight="1" x14ac:dyDescent="0.25">
      <c r="A40" s="14" t="s">
        <v>78</v>
      </c>
      <c r="B40" s="15" t="s">
        <v>2793</v>
      </c>
      <c r="C40" s="15"/>
      <c r="D40" s="19" t="s">
        <v>3122</v>
      </c>
      <c r="E40" s="19"/>
      <c r="F40" s="7" t="s">
        <v>3168</v>
      </c>
      <c r="G40" s="7"/>
      <c r="L40" s="13"/>
      <c r="M40" s="18"/>
      <c r="N40" s="22"/>
      <c r="O40" s="174"/>
      <c r="P40" s="296"/>
      <c r="Q40" s="13" t="s">
        <v>2347</v>
      </c>
      <c r="R40" s="13" t="s">
        <v>2793</v>
      </c>
      <c r="S40" s="19" t="s">
        <v>2393</v>
      </c>
      <c r="T40" s="18" t="s">
        <v>3122</v>
      </c>
      <c r="U40" s="7" t="s">
        <v>2291</v>
      </c>
      <c r="V40" s="22" t="s">
        <v>3168</v>
      </c>
    </row>
    <row r="41" spans="1:22" s="12" customFormat="1" ht="15" hidden="1" customHeight="1" x14ac:dyDescent="0.25">
      <c r="A41" s="14" t="s">
        <v>79</v>
      </c>
      <c r="B41" s="15" t="s">
        <v>2795</v>
      </c>
      <c r="C41" s="15"/>
      <c r="D41" s="19" t="s">
        <v>3124</v>
      </c>
      <c r="E41" s="19"/>
      <c r="F41" s="7" t="s">
        <v>3170</v>
      </c>
      <c r="G41" s="7"/>
      <c r="L41" s="13"/>
      <c r="M41" s="18"/>
      <c r="N41" s="22"/>
      <c r="O41" s="174"/>
      <c r="P41" s="296"/>
      <c r="Q41" s="13" t="s">
        <v>2348</v>
      </c>
      <c r="R41" s="13" t="s">
        <v>2795</v>
      </c>
      <c r="S41" s="19" t="s">
        <v>2394</v>
      </c>
      <c r="T41" s="18" t="s">
        <v>3124</v>
      </c>
      <c r="U41" s="7" t="s">
        <v>2293</v>
      </c>
      <c r="V41" s="22" t="s">
        <v>3170</v>
      </c>
    </row>
    <row r="42" spans="1:22" s="12" customFormat="1" ht="15" hidden="1" customHeight="1" x14ac:dyDescent="0.25">
      <c r="A42" s="14" t="s">
        <v>80</v>
      </c>
      <c r="B42" s="15" t="s">
        <v>2797</v>
      </c>
      <c r="C42" s="15"/>
      <c r="D42" s="19" t="s">
        <v>3126</v>
      </c>
      <c r="E42" s="19"/>
      <c r="F42" s="7" t="s">
        <v>3172</v>
      </c>
      <c r="G42" s="7"/>
      <c r="L42" s="13"/>
      <c r="M42" s="18"/>
      <c r="N42" s="22"/>
      <c r="O42" s="174"/>
      <c r="P42" s="296"/>
      <c r="Q42" s="13" t="s">
        <v>2349</v>
      </c>
      <c r="R42" s="13" t="s">
        <v>2797</v>
      </c>
      <c r="S42" s="19" t="s">
        <v>2395</v>
      </c>
      <c r="T42" s="18" t="s">
        <v>3126</v>
      </c>
      <c r="U42" s="7" t="s">
        <v>2295</v>
      </c>
      <c r="V42" s="22" t="s">
        <v>3172</v>
      </c>
    </row>
    <row r="43" spans="1:22" s="12" customFormat="1" ht="15" hidden="1" customHeight="1" x14ac:dyDescent="0.25">
      <c r="A43" s="14" t="s">
        <v>81</v>
      </c>
      <c r="B43" s="15" t="s">
        <v>2799</v>
      </c>
      <c r="C43" s="15"/>
      <c r="D43" s="19" t="s">
        <v>3128</v>
      </c>
      <c r="E43" s="19"/>
      <c r="F43" s="7" t="s">
        <v>3174</v>
      </c>
      <c r="G43" s="7"/>
      <c r="L43" s="13"/>
      <c r="M43" s="18"/>
      <c r="N43" s="22"/>
      <c r="O43" s="174"/>
      <c r="P43" s="296"/>
      <c r="Q43" s="13" t="s">
        <v>2350</v>
      </c>
      <c r="R43" s="13" t="s">
        <v>2799</v>
      </c>
      <c r="S43" s="19" t="s">
        <v>2396</v>
      </c>
      <c r="T43" s="18" t="s">
        <v>3128</v>
      </c>
      <c r="U43" s="7" t="s">
        <v>2297</v>
      </c>
      <c r="V43" s="22" t="s">
        <v>3174</v>
      </c>
    </row>
    <row r="44" spans="1:22" s="12" customFormat="1" ht="15" hidden="1" customHeight="1" x14ac:dyDescent="0.25">
      <c r="A44" s="14" t="s">
        <v>82</v>
      </c>
      <c r="B44" s="15" t="s">
        <v>2801</v>
      </c>
      <c r="C44" s="15"/>
      <c r="D44" s="19" t="s">
        <v>3130</v>
      </c>
      <c r="E44" s="19"/>
      <c r="F44" s="7" t="s">
        <v>3176</v>
      </c>
      <c r="G44" s="7"/>
      <c r="L44" s="13"/>
      <c r="M44" s="18"/>
      <c r="N44" s="22"/>
      <c r="O44" s="174"/>
      <c r="P44" s="296"/>
      <c r="Q44" s="13" t="s">
        <v>2351</v>
      </c>
      <c r="R44" s="13" t="s">
        <v>2801</v>
      </c>
      <c r="S44" s="19" t="s">
        <v>2397</v>
      </c>
      <c r="T44" s="18" t="s">
        <v>3130</v>
      </c>
      <c r="U44" s="7" t="s">
        <v>2299</v>
      </c>
      <c r="V44" s="22" t="s">
        <v>3176</v>
      </c>
    </row>
    <row r="45" spans="1:22" s="12" customFormat="1" ht="15" hidden="1" customHeight="1" x14ac:dyDescent="0.25">
      <c r="A45" s="14" t="s">
        <v>83</v>
      </c>
      <c r="B45" s="15" t="s">
        <v>2803</v>
      </c>
      <c r="C45" s="15"/>
      <c r="D45" s="19" t="s">
        <v>3132</v>
      </c>
      <c r="E45" s="19"/>
      <c r="F45" s="23" t="s">
        <v>3178</v>
      </c>
      <c r="G45" s="23"/>
      <c r="L45" s="13"/>
      <c r="M45" s="18"/>
      <c r="N45" s="22"/>
      <c r="O45" s="174"/>
      <c r="P45" s="296"/>
      <c r="Q45" s="13" t="s">
        <v>2352</v>
      </c>
      <c r="R45" s="13" t="s">
        <v>2803</v>
      </c>
      <c r="S45" s="19" t="s">
        <v>2398</v>
      </c>
      <c r="T45" s="18" t="s">
        <v>3132</v>
      </c>
      <c r="U45" s="23" t="s">
        <v>2301</v>
      </c>
      <c r="V45" s="22" t="s">
        <v>3178</v>
      </c>
    </row>
    <row r="46" spans="1:22" s="12" customFormat="1" ht="15" hidden="1" customHeight="1" x14ac:dyDescent="0.25">
      <c r="A46" s="14" t="s">
        <v>84</v>
      </c>
      <c r="B46" s="15" t="s">
        <v>2805</v>
      </c>
      <c r="C46" s="15"/>
      <c r="D46" s="19" t="s">
        <v>3134</v>
      </c>
      <c r="E46" s="19"/>
      <c r="F46" s="23" t="s">
        <v>3180</v>
      </c>
      <c r="G46" s="23"/>
      <c r="L46" s="13"/>
      <c r="M46" s="18"/>
      <c r="N46" s="22"/>
      <c r="O46" s="174"/>
      <c r="P46" s="296"/>
      <c r="Q46" s="13" t="s">
        <v>2353</v>
      </c>
      <c r="R46" s="13" t="s">
        <v>2805</v>
      </c>
      <c r="S46" s="19" t="s">
        <v>2399</v>
      </c>
      <c r="T46" s="18" t="s">
        <v>3134</v>
      </c>
      <c r="U46" s="23" t="s">
        <v>2303</v>
      </c>
      <c r="V46" s="22" t="s">
        <v>3180</v>
      </c>
    </row>
    <row r="47" spans="1:22" s="12" customFormat="1" ht="15" hidden="1" customHeight="1" x14ac:dyDescent="0.25">
      <c r="A47" s="14" t="s">
        <v>85</v>
      </c>
      <c r="B47" s="15" t="s">
        <v>2807</v>
      </c>
      <c r="C47" s="15"/>
      <c r="D47" s="19" t="s">
        <v>3136</v>
      </c>
      <c r="E47" s="19"/>
      <c r="F47" s="7" t="s">
        <v>3182</v>
      </c>
      <c r="G47" s="7"/>
      <c r="L47" s="13"/>
      <c r="M47" s="18"/>
      <c r="N47" s="22"/>
      <c r="O47" s="174"/>
      <c r="P47" s="296"/>
      <c r="Q47" s="13" t="s">
        <v>2354</v>
      </c>
      <c r="R47" s="13" t="s">
        <v>2807</v>
      </c>
      <c r="S47" s="19" t="s">
        <v>2400</v>
      </c>
      <c r="T47" s="18" t="s">
        <v>3136</v>
      </c>
      <c r="U47" s="7" t="s">
        <v>2305</v>
      </c>
      <c r="V47" s="22" t="s">
        <v>3182</v>
      </c>
    </row>
    <row r="48" spans="1:22" s="12" customFormat="1" ht="15" hidden="1" customHeight="1" x14ac:dyDescent="0.25">
      <c r="A48" s="14" t="s">
        <v>86</v>
      </c>
      <c r="B48" s="15" t="s">
        <v>2810</v>
      </c>
      <c r="C48" s="15"/>
      <c r="D48" s="19" t="s">
        <v>3139</v>
      </c>
      <c r="E48" s="19"/>
      <c r="F48" s="7" t="s">
        <v>3185</v>
      </c>
      <c r="G48" s="7"/>
      <c r="L48" s="13"/>
      <c r="M48" s="18"/>
      <c r="N48" s="22"/>
      <c r="O48" s="174"/>
      <c r="P48" s="296"/>
      <c r="Q48" s="13" t="s">
        <v>2355</v>
      </c>
      <c r="R48" s="13" t="s">
        <v>2810</v>
      </c>
      <c r="S48" s="19" t="s">
        <v>2401</v>
      </c>
      <c r="T48" s="18" t="s">
        <v>3139</v>
      </c>
      <c r="U48" s="7" t="s">
        <v>2308</v>
      </c>
      <c r="V48" s="22" t="s">
        <v>3185</v>
      </c>
    </row>
    <row r="49" spans="1:22" s="12" customFormat="1" ht="15" hidden="1" customHeight="1" x14ac:dyDescent="0.25">
      <c r="A49" s="14" t="s">
        <v>87</v>
      </c>
      <c r="B49" s="15" t="s">
        <v>2812</v>
      </c>
      <c r="C49" s="15"/>
      <c r="D49" s="19" t="s">
        <v>3141</v>
      </c>
      <c r="E49" s="19"/>
      <c r="F49" s="7" t="s">
        <v>3187</v>
      </c>
      <c r="G49" s="7"/>
      <c r="L49" s="13">
        <v>1</v>
      </c>
      <c r="M49" s="18">
        <v>1</v>
      </c>
      <c r="N49" s="22">
        <v>1</v>
      </c>
      <c r="O49" s="174" t="s">
        <v>1909</v>
      </c>
      <c r="P49" s="296"/>
      <c r="Q49" s="13" t="s">
        <v>2356</v>
      </c>
      <c r="R49" s="13" t="s">
        <v>2812</v>
      </c>
      <c r="S49" s="19" t="s">
        <v>2402</v>
      </c>
      <c r="T49" s="18" t="s">
        <v>3141</v>
      </c>
      <c r="U49" s="7" t="s">
        <v>2310</v>
      </c>
      <c r="V49" s="22" t="s">
        <v>3187</v>
      </c>
    </row>
    <row r="50" spans="1:22" s="12" customFormat="1" ht="15" hidden="1" customHeight="1" x14ac:dyDescent="0.25">
      <c r="A50" s="12" t="s">
        <v>65</v>
      </c>
      <c r="B50" s="15" t="s">
        <v>2813</v>
      </c>
      <c r="C50" s="15"/>
      <c r="D50" s="19" t="s">
        <v>3142</v>
      </c>
      <c r="E50" s="19"/>
      <c r="F50" s="7" t="s">
        <v>3188</v>
      </c>
      <c r="G50" s="7"/>
      <c r="L50" s="13">
        <v>3</v>
      </c>
      <c r="M50" s="18">
        <v>3</v>
      </c>
      <c r="N50" s="22">
        <v>3</v>
      </c>
      <c r="O50" s="174" t="s">
        <v>1909</v>
      </c>
      <c r="P50" s="296"/>
      <c r="Q50" s="13" t="s">
        <v>2357</v>
      </c>
      <c r="R50" s="13" t="s">
        <v>2813</v>
      </c>
      <c r="S50" s="19" t="s">
        <v>2403</v>
      </c>
      <c r="T50" s="18" t="s">
        <v>3142</v>
      </c>
      <c r="U50" s="7" t="s">
        <v>2311</v>
      </c>
      <c r="V50" s="22" t="s">
        <v>3188</v>
      </c>
    </row>
  </sheetData>
  <autoFilter ref="A2:V50">
    <filterColumn colId="13">
      <filters>
        <filter val="7"/>
      </filters>
    </filterColumn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59"/>
  <sheetViews>
    <sheetView topLeftCell="A13" zoomScale="80" zoomScaleNormal="80" workbookViewId="0">
      <pane xSplit="1" topLeftCell="B1" activePane="topRight" state="frozen"/>
      <selection activeCell="A16" sqref="A16"/>
      <selection pane="topRight" activeCell="L20" sqref="L20"/>
    </sheetView>
  </sheetViews>
  <sheetFormatPr defaultRowHeight="15" customHeight="1" x14ac:dyDescent="0.25"/>
  <cols>
    <col min="1" max="1" width="50.7109375" style="31" customWidth="1"/>
    <col min="2" max="2" width="10.7109375" style="108" customWidth="1"/>
    <col min="3" max="3" width="10.7109375" style="109" customWidth="1"/>
    <col min="4" max="4" width="10.7109375" style="81" customWidth="1"/>
    <col min="5" max="5" width="10.7109375" style="110" customWidth="1"/>
    <col min="6" max="6" width="10.7109375" style="60" customWidth="1"/>
    <col min="7" max="7" width="10.7109375" style="111" customWidth="1"/>
    <col min="8" max="8" width="10.7109375" style="112" customWidth="1"/>
    <col min="9" max="9" width="10.7109375" style="107" customWidth="1"/>
    <col min="10" max="11" width="10.7109375" style="112" customWidth="1"/>
    <col min="12" max="12" width="10.7109375" style="109" customWidth="1"/>
    <col min="13" max="13" width="10.7109375" style="110" customWidth="1"/>
    <col min="14" max="14" width="10.7109375" style="111" customWidth="1"/>
    <col min="15" max="15" width="10.42578125" style="173" customWidth="1"/>
    <col min="16" max="16" width="25.140625" style="112" customWidth="1"/>
    <col min="17" max="18" width="10.7109375" style="112" customWidth="1"/>
    <col min="19" max="16384" width="9.140625" style="112"/>
  </cols>
  <sheetData>
    <row r="1" spans="1:24" ht="15" customHeight="1" x14ac:dyDescent="0.25">
      <c r="A1" s="107"/>
    </row>
    <row r="2" spans="1:24" ht="15" customHeight="1" x14ac:dyDescent="0.25">
      <c r="A2" s="107" t="s">
        <v>1774</v>
      </c>
      <c r="B2" s="108" t="s">
        <v>1623</v>
      </c>
      <c r="C2" s="109" t="s">
        <v>1624</v>
      </c>
      <c r="H2" s="112" t="s">
        <v>1889</v>
      </c>
      <c r="I2" s="107" t="s">
        <v>1886</v>
      </c>
      <c r="J2" s="112" t="s">
        <v>1887</v>
      </c>
      <c r="K2" s="112" t="s">
        <v>1888</v>
      </c>
      <c r="O2" s="174" t="s">
        <v>1908</v>
      </c>
    </row>
    <row r="3" spans="1:24" ht="15" customHeight="1" x14ac:dyDescent="0.25">
      <c r="A3" s="57" t="s">
        <v>2462</v>
      </c>
      <c r="B3" s="211"/>
      <c r="I3" s="209"/>
      <c r="Q3" s="112" t="s">
        <v>2661</v>
      </c>
      <c r="R3" s="112" t="s">
        <v>2662</v>
      </c>
      <c r="S3" s="112" t="s">
        <v>2767</v>
      </c>
      <c r="T3" s="112" t="s">
        <v>2661</v>
      </c>
      <c r="U3" s="112" t="s">
        <v>2662</v>
      </c>
      <c r="V3" s="112" t="s">
        <v>2767</v>
      </c>
      <c r="W3" s="112" t="s">
        <v>3079</v>
      </c>
      <c r="X3" s="112" t="s">
        <v>3080</v>
      </c>
    </row>
    <row r="4" spans="1:24" ht="15" customHeight="1" x14ac:dyDescent="0.25">
      <c r="A4" s="57" t="s">
        <v>1724</v>
      </c>
      <c r="B4" s="211" t="s">
        <v>2715</v>
      </c>
      <c r="D4" s="81" t="s">
        <v>2983</v>
      </c>
      <c r="F4" s="60" t="s">
        <v>2221</v>
      </c>
      <c r="G4" s="111" t="s">
        <v>3039</v>
      </c>
      <c r="I4" s="209">
        <v>199999</v>
      </c>
      <c r="Q4" s="211" t="s">
        <v>1805</v>
      </c>
      <c r="R4" s="211" t="s">
        <v>2609</v>
      </c>
      <c r="S4" s="78" t="s">
        <v>2715</v>
      </c>
      <c r="T4" s="110" t="s">
        <v>2179</v>
      </c>
      <c r="U4" s="110" t="s">
        <v>2663</v>
      </c>
      <c r="V4" s="110" t="s">
        <v>2983</v>
      </c>
      <c r="W4" s="60" t="s">
        <v>2221</v>
      </c>
      <c r="X4" s="111" t="s">
        <v>3039</v>
      </c>
    </row>
    <row r="5" spans="1:24" ht="15" customHeight="1" x14ac:dyDescent="0.25">
      <c r="A5" s="57" t="s">
        <v>1725</v>
      </c>
      <c r="B5" s="211" t="s">
        <v>2716</v>
      </c>
      <c r="D5" s="81" t="s">
        <v>2984</v>
      </c>
      <c r="F5" s="60" t="s">
        <v>2222</v>
      </c>
      <c r="G5" s="111" t="s">
        <v>3040</v>
      </c>
      <c r="I5" s="209">
        <v>299999</v>
      </c>
      <c r="Q5" s="211" t="s">
        <v>1806</v>
      </c>
      <c r="R5" s="211" t="s">
        <v>2610</v>
      </c>
      <c r="S5" s="78" t="s">
        <v>2716</v>
      </c>
      <c r="T5" s="110" t="s">
        <v>2180</v>
      </c>
      <c r="U5" s="110" t="s">
        <v>2664</v>
      </c>
      <c r="V5" s="110" t="s">
        <v>2984</v>
      </c>
      <c r="W5" s="60" t="s">
        <v>2222</v>
      </c>
      <c r="X5" s="111" t="s">
        <v>3040</v>
      </c>
    </row>
    <row r="6" spans="1:24" ht="15" customHeight="1" x14ac:dyDescent="0.25">
      <c r="A6" s="57" t="s">
        <v>1726</v>
      </c>
      <c r="B6" s="211" t="s">
        <v>2717</v>
      </c>
      <c r="D6" s="81" t="s">
        <v>2985</v>
      </c>
      <c r="F6" s="60" t="s">
        <v>2223</v>
      </c>
      <c r="G6" s="111" t="s">
        <v>3041</v>
      </c>
      <c r="I6" s="209">
        <v>399999</v>
      </c>
      <c r="Q6" s="211" t="s">
        <v>1807</v>
      </c>
      <c r="R6" s="211" t="s">
        <v>2611</v>
      </c>
      <c r="S6" s="78" t="s">
        <v>2717</v>
      </c>
      <c r="T6" s="110" t="s">
        <v>2181</v>
      </c>
      <c r="U6" s="110" t="s">
        <v>2665</v>
      </c>
      <c r="V6" s="110" t="s">
        <v>2985</v>
      </c>
      <c r="W6" s="60" t="s">
        <v>2223</v>
      </c>
      <c r="X6" s="111" t="s">
        <v>3041</v>
      </c>
    </row>
    <row r="7" spans="1:24" ht="15" customHeight="1" x14ac:dyDescent="0.25">
      <c r="A7" s="57" t="s">
        <v>1727</v>
      </c>
      <c r="B7" s="211" t="s">
        <v>2718</v>
      </c>
      <c r="D7" s="81" t="s">
        <v>2986</v>
      </c>
      <c r="F7" s="60" t="s">
        <v>2224</v>
      </c>
      <c r="G7" s="111" t="s">
        <v>3042</v>
      </c>
      <c r="I7" s="209">
        <v>499999</v>
      </c>
      <c r="Q7" s="211" t="s">
        <v>1808</v>
      </c>
      <c r="R7" s="211" t="s">
        <v>2612</v>
      </c>
      <c r="S7" s="78" t="s">
        <v>2718</v>
      </c>
      <c r="T7" s="110" t="s">
        <v>2182</v>
      </c>
      <c r="U7" s="110" t="s">
        <v>2666</v>
      </c>
      <c r="V7" s="110" t="s">
        <v>2986</v>
      </c>
      <c r="W7" s="60" t="s">
        <v>2224</v>
      </c>
      <c r="X7" s="111" t="s">
        <v>3042</v>
      </c>
    </row>
    <row r="8" spans="1:24" ht="15" customHeight="1" x14ac:dyDescent="0.25">
      <c r="A8" s="57" t="s">
        <v>1728</v>
      </c>
      <c r="B8" s="211" t="s">
        <v>2719</v>
      </c>
      <c r="D8" s="81" t="s">
        <v>2987</v>
      </c>
      <c r="F8" s="60" t="s">
        <v>2225</v>
      </c>
      <c r="G8" s="111" t="s">
        <v>3043</v>
      </c>
      <c r="I8" s="209">
        <v>599999</v>
      </c>
      <c r="Q8" s="211" t="s">
        <v>1809</v>
      </c>
      <c r="R8" s="211" t="s">
        <v>2613</v>
      </c>
      <c r="S8" s="78" t="s">
        <v>2719</v>
      </c>
      <c r="T8" s="110" t="s">
        <v>2183</v>
      </c>
      <c r="U8" s="110" t="s">
        <v>2667</v>
      </c>
      <c r="V8" s="110" t="s">
        <v>2987</v>
      </c>
      <c r="W8" s="60" t="s">
        <v>2225</v>
      </c>
      <c r="X8" s="111" t="s">
        <v>3043</v>
      </c>
    </row>
    <row r="9" spans="1:24" ht="15" customHeight="1" x14ac:dyDescent="0.25">
      <c r="A9" s="57" t="s">
        <v>1729</v>
      </c>
      <c r="B9" s="211" t="s">
        <v>2720</v>
      </c>
      <c r="D9" s="81" t="s">
        <v>2988</v>
      </c>
      <c r="F9" s="60" t="s">
        <v>2226</v>
      </c>
      <c r="G9" s="111" t="s">
        <v>3044</v>
      </c>
      <c r="I9" s="209">
        <v>699999</v>
      </c>
      <c r="Q9" s="211" t="s">
        <v>1810</v>
      </c>
      <c r="R9" s="211" t="s">
        <v>2614</v>
      </c>
      <c r="S9" s="78" t="s">
        <v>2720</v>
      </c>
      <c r="T9" s="110" t="s">
        <v>2184</v>
      </c>
      <c r="U9" s="110" t="s">
        <v>2668</v>
      </c>
      <c r="V9" s="110" t="s">
        <v>2988</v>
      </c>
      <c r="W9" s="60" t="s">
        <v>2226</v>
      </c>
      <c r="X9" s="111" t="s">
        <v>3044</v>
      </c>
    </row>
    <row r="10" spans="1:24" ht="15" customHeight="1" x14ac:dyDescent="0.25">
      <c r="A10" s="57" t="s">
        <v>1730</v>
      </c>
      <c r="B10" s="211" t="s">
        <v>2721</v>
      </c>
      <c r="D10" s="81" t="s">
        <v>2989</v>
      </c>
      <c r="F10" s="60" t="s">
        <v>2227</v>
      </c>
      <c r="G10" s="111" t="s">
        <v>3045</v>
      </c>
      <c r="I10" s="209">
        <v>799999</v>
      </c>
      <c r="Q10" s="211" t="s">
        <v>1811</v>
      </c>
      <c r="R10" s="211" t="s">
        <v>2615</v>
      </c>
      <c r="S10" s="78" t="s">
        <v>2721</v>
      </c>
      <c r="T10" s="110" t="s">
        <v>2185</v>
      </c>
      <c r="U10" s="110" t="s">
        <v>2669</v>
      </c>
      <c r="V10" s="110" t="s">
        <v>2989</v>
      </c>
      <c r="W10" s="60" t="s">
        <v>2227</v>
      </c>
      <c r="X10" s="111" t="s">
        <v>3045</v>
      </c>
    </row>
    <row r="11" spans="1:24" ht="15" customHeight="1" x14ac:dyDescent="0.25">
      <c r="A11" s="57" t="s">
        <v>1731</v>
      </c>
      <c r="B11" s="211" t="s">
        <v>2722</v>
      </c>
      <c r="D11" s="81" t="s">
        <v>2990</v>
      </c>
      <c r="F11" s="60" t="s">
        <v>2228</v>
      </c>
      <c r="G11" s="111" t="s">
        <v>3046</v>
      </c>
      <c r="I11" s="209">
        <v>899999</v>
      </c>
      <c r="Q11" s="211" t="s">
        <v>1812</v>
      </c>
      <c r="R11" s="211" t="s">
        <v>2616</v>
      </c>
      <c r="S11" s="78" t="s">
        <v>2722</v>
      </c>
      <c r="T11" s="110" t="s">
        <v>2186</v>
      </c>
      <c r="U11" s="110" t="s">
        <v>2670</v>
      </c>
      <c r="V11" s="110" t="s">
        <v>2990</v>
      </c>
      <c r="W11" s="60" t="s">
        <v>2228</v>
      </c>
      <c r="X11" s="111" t="s">
        <v>3046</v>
      </c>
    </row>
    <row r="12" spans="1:24" ht="15" customHeight="1" x14ac:dyDescent="0.25">
      <c r="A12" s="57" t="s">
        <v>1732</v>
      </c>
      <c r="B12" s="211" t="s">
        <v>2723</v>
      </c>
      <c r="D12" s="81" t="s">
        <v>2991</v>
      </c>
      <c r="F12" s="60" t="s">
        <v>2229</v>
      </c>
      <c r="G12" s="111" t="s">
        <v>3047</v>
      </c>
      <c r="I12" s="209">
        <v>999999</v>
      </c>
      <c r="Q12" s="211" t="s">
        <v>1813</v>
      </c>
      <c r="R12" s="211" t="s">
        <v>2617</v>
      </c>
      <c r="S12" s="78" t="s">
        <v>2723</v>
      </c>
      <c r="T12" s="110" t="s">
        <v>2187</v>
      </c>
      <c r="U12" s="110" t="s">
        <v>2671</v>
      </c>
      <c r="V12" s="110" t="s">
        <v>2991</v>
      </c>
      <c r="W12" s="60" t="s">
        <v>2229</v>
      </c>
      <c r="X12" s="111" t="s">
        <v>3047</v>
      </c>
    </row>
    <row r="13" spans="1:24" ht="15" customHeight="1" x14ac:dyDescent="0.25">
      <c r="A13" s="57" t="s">
        <v>1733</v>
      </c>
      <c r="B13" s="211" t="s">
        <v>2724</v>
      </c>
      <c r="D13" s="81" t="s">
        <v>2992</v>
      </c>
      <c r="F13" s="60" t="s">
        <v>2230</v>
      </c>
      <c r="G13" s="111" t="s">
        <v>3048</v>
      </c>
      <c r="I13" s="209">
        <v>1099999</v>
      </c>
      <c r="Q13" s="211" t="s">
        <v>1814</v>
      </c>
      <c r="R13" s="211" t="s">
        <v>2618</v>
      </c>
      <c r="S13" s="78" t="s">
        <v>2724</v>
      </c>
      <c r="T13" s="110" t="s">
        <v>2188</v>
      </c>
      <c r="U13" s="110" t="s">
        <v>2672</v>
      </c>
      <c r="V13" s="110" t="s">
        <v>2992</v>
      </c>
      <c r="W13" s="60" t="s">
        <v>2230</v>
      </c>
      <c r="X13" s="111" t="s">
        <v>3048</v>
      </c>
    </row>
    <row r="14" spans="1:24" ht="15" customHeight="1" x14ac:dyDescent="0.25">
      <c r="A14" s="57" t="s">
        <v>1734</v>
      </c>
      <c r="B14" s="211" t="s">
        <v>2725</v>
      </c>
      <c r="D14" s="81" t="s">
        <v>2993</v>
      </c>
      <c r="F14" s="60" t="s">
        <v>2231</v>
      </c>
      <c r="G14" s="111" t="s">
        <v>3049</v>
      </c>
      <c r="I14" s="209">
        <v>1199999</v>
      </c>
      <c r="Q14" s="211" t="s">
        <v>1815</v>
      </c>
      <c r="R14" s="211" t="s">
        <v>2619</v>
      </c>
      <c r="S14" s="78" t="s">
        <v>2725</v>
      </c>
      <c r="T14" s="110" t="s">
        <v>2189</v>
      </c>
      <c r="U14" s="110" t="s">
        <v>2673</v>
      </c>
      <c r="V14" s="110" t="s">
        <v>2993</v>
      </c>
      <c r="W14" s="60" t="s">
        <v>2231</v>
      </c>
      <c r="X14" s="111" t="s">
        <v>3049</v>
      </c>
    </row>
    <row r="15" spans="1:24" ht="15" customHeight="1" x14ac:dyDescent="0.25">
      <c r="A15" s="57" t="s">
        <v>1735</v>
      </c>
      <c r="B15" s="211" t="s">
        <v>2726</v>
      </c>
      <c r="D15" s="81" t="s">
        <v>2994</v>
      </c>
      <c r="F15" s="60" t="s">
        <v>2232</v>
      </c>
      <c r="G15" s="111" t="s">
        <v>3050</v>
      </c>
      <c r="I15" s="209">
        <v>1299999</v>
      </c>
      <c r="Q15" s="211" t="s">
        <v>1816</v>
      </c>
      <c r="R15" s="211" t="s">
        <v>2620</v>
      </c>
      <c r="S15" s="78" t="s">
        <v>2726</v>
      </c>
      <c r="T15" s="110" t="s">
        <v>2190</v>
      </c>
      <c r="U15" s="110" t="s">
        <v>2674</v>
      </c>
      <c r="V15" s="110" t="s">
        <v>2994</v>
      </c>
      <c r="W15" s="60" t="s">
        <v>2232</v>
      </c>
      <c r="X15" s="111" t="s">
        <v>3050</v>
      </c>
    </row>
    <row r="16" spans="1:24" ht="15" customHeight="1" x14ac:dyDescent="0.25">
      <c r="A16" s="57" t="s">
        <v>1736</v>
      </c>
      <c r="B16" s="211" t="s">
        <v>2727</v>
      </c>
      <c r="D16" s="81" t="s">
        <v>2995</v>
      </c>
      <c r="F16" s="60" t="s">
        <v>2233</v>
      </c>
      <c r="G16" s="111" t="s">
        <v>3051</v>
      </c>
      <c r="I16" s="209">
        <v>1399999</v>
      </c>
      <c r="Q16" s="211" t="s">
        <v>1817</v>
      </c>
      <c r="R16" s="211" t="s">
        <v>2621</v>
      </c>
      <c r="S16" s="78" t="s">
        <v>2727</v>
      </c>
      <c r="T16" s="110" t="s">
        <v>2191</v>
      </c>
      <c r="U16" s="110" t="s">
        <v>2675</v>
      </c>
      <c r="V16" s="110" t="s">
        <v>2995</v>
      </c>
      <c r="W16" s="60" t="s">
        <v>2233</v>
      </c>
      <c r="X16" s="111" t="s">
        <v>3051</v>
      </c>
    </row>
    <row r="17" spans="1:24" ht="15" customHeight="1" x14ac:dyDescent="0.25">
      <c r="A17" s="57" t="s">
        <v>1737</v>
      </c>
      <c r="B17" s="211" t="s">
        <v>2728</v>
      </c>
      <c r="D17" s="81" t="s">
        <v>2996</v>
      </c>
      <c r="F17" s="60" t="s">
        <v>2234</v>
      </c>
      <c r="G17" s="111" t="s">
        <v>3052</v>
      </c>
      <c r="I17" s="209">
        <v>1499999</v>
      </c>
      <c r="Q17" s="211" t="s">
        <v>1818</v>
      </c>
      <c r="R17" s="211" t="s">
        <v>2622</v>
      </c>
      <c r="S17" s="78" t="s">
        <v>2728</v>
      </c>
      <c r="T17" s="110" t="s">
        <v>2192</v>
      </c>
      <c r="U17" s="110" t="s">
        <v>2676</v>
      </c>
      <c r="V17" s="110" t="s">
        <v>2996</v>
      </c>
      <c r="W17" s="60" t="s">
        <v>2234</v>
      </c>
      <c r="X17" s="111" t="s">
        <v>3052</v>
      </c>
    </row>
    <row r="18" spans="1:24" ht="15" customHeight="1" x14ac:dyDescent="0.25">
      <c r="A18" s="57" t="s">
        <v>1738</v>
      </c>
      <c r="B18" s="211" t="s">
        <v>2729</v>
      </c>
      <c r="D18" s="81" t="s">
        <v>2997</v>
      </c>
      <c r="F18" s="60" t="s">
        <v>2235</v>
      </c>
      <c r="G18" s="111" t="s">
        <v>3053</v>
      </c>
      <c r="I18" s="209">
        <v>1799999</v>
      </c>
      <c r="Q18" s="211" t="s">
        <v>1819</v>
      </c>
      <c r="R18" s="211" t="s">
        <v>2623</v>
      </c>
      <c r="S18" s="78" t="s">
        <v>2729</v>
      </c>
      <c r="T18" s="110" t="s">
        <v>2193</v>
      </c>
      <c r="U18" s="110" t="s">
        <v>2677</v>
      </c>
      <c r="V18" s="110" t="s">
        <v>2997</v>
      </c>
      <c r="W18" s="60" t="s">
        <v>2235</v>
      </c>
      <c r="X18" s="111" t="s">
        <v>3053</v>
      </c>
    </row>
    <row r="19" spans="1:24" ht="15" customHeight="1" x14ac:dyDescent="0.25">
      <c r="A19" s="57" t="s">
        <v>1739</v>
      </c>
      <c r="B19" s="211" t="s">
        <v>2730</v>
      </c>
      <c r="D19" s="81" t="s">
        <v>2998</v>
      </c>
      <c r="F19" s="60" t="s">
        <v>2236</v>
      </c>
      <c r="G19" s="111" t="s">
        <v>3054</v>
      </c>
      <c r="I19" s="209">
        <v>1899999</v>
      </c>
      <c r="Q19" s="211" t="s">
        <v>1820</v>
      </c>
      <c r="R19" s="211" t="s">
        <v>2624</v>
      </c>
      <c r="S19" s="78" t="s">
        <v>2730</v>
      </c>
      <c r="T19" s="110" t="s">
        <v>2194</v>
      </c>
      <c r="U19" s="110" t="s">
        <v>2678</v>
      </c>
      <c r="V19" s="110" t="s">
        <v>2998</v>
      </c>
      <c r="W19" s="60" t="s">
        <v>2236</v>
      </c>
      <c r="X19" s="111" t="s">
        <v>3054</v>
      </c>
    </row>
    <row r="20" spans="1:24" ht="15" customHeight="1" x14ac:dyDescent="0.25">
      <c r="A20" s="57" t="s">
        <v>1740</v>
      </c>
      <c r="B20" s="211" t="s">
        <v>2731</v>
      </c>
      <c r="D20" s="81" t="s">
        <v>2999</v>
      </c>
      <c r="F20" s="60" t="s">
        <v>2237</v>
      </c>
      <c r="G20" s="111" t="s">
        <v>3055</v>
      </c>
      <c r="I20" s="209">
        <v>1999999</v>
      </c>
      <c r="Q20" s="211" t="s">
        <v>1821</v>
      </c>
      <c r="R20" s="211" t="s">
        <v>2625</v>
      </c>
      <c r="S20" s="78" t="s">
        <v>2731</v>
      </c>
      <c r="T20" s="110" t="s">
        <v>2195</v>
      </c>
      <c r="U20" s="110" t="s">
        <v>2679</v>
      </c>
      <c r="V20" s="110" t="s">
        <v>2999</v>
      </c>
      <c r="W20" s="60" t="s">
        <v>2237</v>
      </c>
      <c r="X20" s="111" t="s">
        <v>3055</v>
      </c>
    </row>
    <row r="21" spans="1:24" ht="15" customHeight="1" x14ac:dyDescent="0.25">
      <c r="A21" s="57" t="s">
        <v>1741</v>
      </c>
      <c r="B21" s="211" t="s">
        <v>2732</v>
      </c>
      <c r="D21" s="81" t="s">
        <v>3000</v>
      </c>
      <c r="F21" s="60" t="s">
        <v>2238</v>
      </c>
      <c r="G21" s="111" t="s">
        <v>3056</v>
      </c>
      <c r="I21" s="209">
        <v>2099999</v>
      </c>
      <c r="Q21" s="211" t="s">
        <v>1822</v>
      </c>
      <c r="R21" s="211" t="s">
        <v>2626</v>
      </c>
      <c r="S21" s="78" t="s">
        <v>2732</v>
      </c>
      <c r="T21" s="110" t="s">
        <v>2196</v>
      </c>
      <c r="U21" s="110" t="s">
        <v>2680</v>
      </c>
      <c r="V21" s="110" t="s">
        <v>3000</v>
      </c>
      <c r="W21" s="60" t="s">
        <v>2238</v>
      </c>
      <c r="X21" s="111" t="s">
        <v>3056</v>
      </c>
    </row>
    <row r="22" spans="1:24" ht="15" customHeight="1" x14ac:dyDescent="0.25">
      <c r="A22" s="57" t="s">
        <v>1742</v>
      </c>
      <c r="B22" s="211" t="s">
        <v>2733</v>
      </c>
      <c r="D22" s="81" t="s">
        <v>3001</v>
      </c>
      <c r="F22" s="60" t="s">
        <v>2239</v>
      </c>
      <c r="G22" s="111" t="s">
        <v>3057</v>
      </c>
      <c r="I22" s="209">
        <v>2199999</v>
      </c>
      <c r="Q22" s="211" t="s">
        <v>1823</v>
      </c>
      <c r="R22" s="211" t="s">
        <v>2627</v>
      </c>
      <c r="S22" s="78" t="s">
        <v>2733</v>
      </c>
      <c r="T22" s="110" t="s">
        <v>2197</v>
      </c>
      <c r="U22" s="110" t="s">
        <v>2681</v>
      </c>
      <c r="V22" s="110" t="s">
        <v>3001</v>
      </c>
      <c r="W22" s="60" t="s">
        <v>2239</v>
      </c>
      <c r="X22" s="111" t="s">
        <v>3057</v>
      </c>
    </row>
    <row r="23" spans="1:24" ht="15" customHeight="1" x14ac:dyDescent="0.25">
      <c r="A23" s="57" t="s">
        <v>1743</v>
      </c>
      <c r="B23" s="211" t="s">
        <v>2734</v>
      </c>
      <c r="D23" s="81" t="s">
        <v>3002</v>
      </c>
      <c r="F23" s="60" t="s">
        <v>2240</v>
      </c>
      <c r="G23" s="111" t="s">
        <v>3058</v>
      </c>
      <c r="I23" s="209">
        <v>2499999</v>
      </c>
      <c r="Q23" s="211" t="s">
        <v>1824</v>
      </c>
      <c r="R23" s="211" t="s">
        <v>2628</v>
      </c>
      <c r="S23" s="78" t="s">
        <v>2734</v>
      </c>
      <c r="T23" s="110" t="s">
        <v>2198</v>
      </c>
      <c r="U23" s="110" t="s">
        <v>2682</v>
      </c>
      <c r="V23" s="110" t="s">
        <v>3002</v>
      </c>
      <c r="W23" s="60" t="s">
        <v>2240</v>
      </c>
      <c r="X23" s="111" t="s">
        <v>3058</v>
      </c>
    </row>
    <row r="24" spans="1:24" ht="15" customHeight="1" x14ac:dyDescent="0.25">
      <c r="A24" s="57" t="s">
        <v>1744</v>
      </c>
      <c r="B24" s="211" t="s">
        <v>2735</v>
      </c>
      <c r="D24" s="81" t="s">
        <v>3003</v>
      </c>
      <c r="F24" s="60" t="s">
        <v>2241</v>
      </c>
      <c r="G24" s="111" t="s">
        <v>3059</v>
      </c>
      <c r="I24" s="209">
        <v>2599999</v>
      </c>
      <c r="Q24" s="211" t="s">
        <v>1825</v>
      </c>
      <c r="R24" s="211" t="s">
        <v>2629</v>
      </c>
      <c r="S24" s="78" t="s">
        <v>2735</v>
      </c>
      <c r="T24" s="110" t="s">
        <v>2199</v>
      </c>
      <c r="U24" s="110" t="s">
        <v>2683</v>
      </c>
      <c r="V24" s="110" t="s">
        <v>3003</v>
      </c>
      <c r="W24" s="60" t="s">
        <v>2241</v>
      </c>
      <c r="X24" s="111" t="s">
        <v>3059</v>
      </c>
    </row>
    <row r="25" spans="1:24" ht="15" customHeight="1" x14ac:dyDescent="0.25">
      <c r="A25" s="57" t="s">
        <v>1745</v>
      </c>
      <c r="B25" s="211" t="s">
        <v>2736</v>
      </c>
      <c r="D25" s="81" t="s">
        <v>3004</v>
      </c>
      <c r="F25" s="60" t="s">
        <v>2242</v>
      </c>
      <c r="G25" s="111" t="s">
        <v>3060</v>
      </c>
      <c r="I25" s="209">
        <v>2699999</v>
      </c>
      <c r="Q25" s="211" t="s">
        <v>1826</v>
      </c>
      <c r="R25" s="211" t="s">
        <v>2630</v>
      </c>
      <c r="S25" s="78" t="s">
        <v>2736</v>
      </c>
      <c r="T25" s="110" t="s">
        <v>2200</v>
      </c>
      <c r="U25" s="110" t="s">
        <v>2684</v>
      </c>
      <c r="V25" s="110" t="s">
        <v>3004</v>
      </c>
      <c r="W25" s="60" t="s">
        <v>2242</v>
      </c>
      <c r="X25" s="111" t="s">
        <v>3060</v>
      </c>
    </row>
    <row r="26" spans="1:24" ht="15" customHeight="1" x14ac:dyDescent="0.25">
      <c r="A26" s="57" t="s">
        <v>1746</v>
      </c>
      <c r="B26" s="211" t="s">
        <v>2737</v>
      </c>
      <c r="D26" s="81" t="s">
        <v>3005</v>
      </c>
      <c r="F26" s="60" t="s">
        <v>2243</v>
      </c>
      <c r="G26" s="111" t="s">
        <v>3061</v>
      </c>
      <c r="I26" s="209">
        <v>2799999</v>
      </c>
      <c r="Q26" s="211" t="s">
        <v>1827</v>
      </c>
      <c r="R26" s="211" t="s">
        <v>2631</v>
      </c>
      <c r="S26" s="78" t="s">
        <v>2737</v>
      </c>
      <c r="T26" s="110" t="s">
        <v>2201</v>
      </c>
      <c r="U26" s="110" t="s">
        <v>2685</v>
      </c>
      <c r="V26" s="110" t="s">
        <v>3005</v>
      </c>
      <c r="W26" s="60" t="s">
        <v>2243</v>
      </c>
      <c r="X26" s="111" t="s">
        <v>3061</v>
      </c>
    </row>
    <row r="27" spans="1:24" ht="15" customHeight="1" x14ac:dyDescent="0.25">
      <c r="A27" s="57" t="s">
        <v>1747</v>
      </c>
      <c r="B27" s="211" t="s">
        <v>2738</v>
      </c>
      <c r="D27" s="81" t="s">
        <v>3006</v>
      </c>
      <c r="F27" s="60" t="s">
        <v>2244</v>
      </c>
      <c r="G27" s="111" t="s">
        <v>3062</v>
      </c>
      <c r="I27" s="209">
        <v>2899999</v>
      </c>
      <c r="Q27" s="211" t="s">
        <v>1828</v>
      </c>
      <c r="R27" s="211" t="s">
        <v>2632</v>
      </c>
      <c r="S27" s="78" t="s">
        <v>2738</v>
      </c>
      <c r="T27" s="110" t="s">
        <v>2202</v>
      </c>
      <c r="U27" s="110" t="s">
        <v>2686</v>
      </c>
      <c r="V27" s="110" t="s">
        <v>3006</v>
      </c>
      <c r="W27" s="60" t="s">
        <v>2244</v>
      </c>
      <c r="X27" s="111" t="s">
        <v>3062</v>
      </c>
    </row>
    <row r="28" spans="1:24" ht="15" customHeight="1" x14ac:dyDescent="0.25">
      <c r="A28" s="57" t="s">
        <v>1748</v>
      </c>
      <c r="B28" s="211" t="s">
        <v>2739</v>
      </c>
      <c r="D28" s="81" t="s">
        <v>3007</v>
      </c>
      <c r="F28" s="60" t="s">
        <v>2245</v>
      </c>
      <c r="G28" s="111" t="s">
        <v>3063</v>
      </c>
      <c r="I28" s="209">
        <v>3199999</v>
      </c>
      <c r="Q28" s="211" t="s">
        <v>1829</v>
      </c>
      <c r="R28" s="211" t="s">
        <v>2633</v>
      </c>
      <c r="S28" s="78" t="s">
        <v>2739</v>
      </c>
      <c r="T28" s="110" t="s">
        <v>2203</v>
      </c>
      <c r="U28" s="110" t="s">
        <v>2687</v>
      </c>
      <c r="V28" s="110" t="s">
        <v>3007</v>
      </c>
      <c r="W28" s="60" t="s">
        <v>2245</v>
      </c>
      <c r="X28" s="111" t="s">
        <v>3063</v>
      </c>
    </row>
    <row r="29" spans="1:24" ht="15" customHeight="1" x14ac:dyDescent="0.25">
      <c r="A29" s="57" t="s">
        <v>1749</v>
      </c>
      <c r="B29" s="211" t="s">
        <v>2740</v>
      </c>
      <c r="D29" s="81" t="s">
        <v>3008</v>
      </c>
      <c r="F29" s="60" t="s">
        <v>2246</v>
      </c>
      <c r="G29" s="111" t="s">
        <v>3064</v>
      </c>
      <c r="I29" s="209">
        <v>3299999</v>
      </c>
      <c r="Q29" s="211" t="s">
        <v>1830</v>
      </c>
      <c r="R29" s="211" t="s">
        <v>2634</v>
      </c>
      <c r="S29" s="78" t="s">
        <v>2740</v>
      </c>
      <c r="T29" s="110" t="s">
        <v>2204</v>
      </c>
      <c r="U29" s="110" t="s">
        <v>2688</v>
      </c>
      <c r="V29" s="110" t="s">
        <v>3008</v>
      </c>
      <c r="W29" s="60" t="s">
        <v>2246</v>
      </c>
      <c r="X29" s="111" t="s">
        <v>3064</v>
      </c>
    </row>
    <row r="30" spans="1:24" ht="15" customHeight="1" x14ac:dyDescent="0.25">
      <c r="A30" s="57" t="s">
        <v>1750</v>
      </c>
      <c r="B30" s="211" t="s">
        <v>2741</v>
      </c>
      <c r="D30" s="81" t="s">
        <v>3009</v>
      </c>
      <c r="F30" s="60" t="s">
        <v>2247</v>
      </c>
      <c r="G30" s="111" t="s">
        <v>3065</v>
      </c>
      <c r="I30" s="209">
        <v>3399999</v>
      </c>
      <c r="Q30" s="211" t="s">
        <v>1831</v>
      </c>
      <c r="R30" s="211" t="s">
        <v>2635</v>
      </c>
      <c r="S30" s="78" t="s">
        <v>2741</v>
      </c>
      <c r="T30" s="110" t="s">
        <v>2205</v>
      </c>
      <c r="U30" s="110" t="s">
        <v>2689</v>
      </c>
      <c r="V30" s="110" t="s">
        <v>3009</v>
      </c>
      <c r="W30" s="60" t="s">
        <v>2247</v>
      </c>
      <c r="X30" s="111" t="s">
        <v>3065</v>
      </c>
    </row>
    <row r="31" spans="1:24" ht="15" customHeight="1" x14ac:dyDescent="0.25">
      <c r="A31" s="57" t="s">
        <v>1751</v>
      </c>
      <c r="B31" s="211" t="s">
        <v>2742</v>
      </c>
      <c r="D31" s="81" t="s">
        <v>3010</v>
      </c>
      <c r="F31" s="60" t="s">
        <v>2248</v>
      </c>
      <c r="G31" s="111" t="s">
        <v>3066</v>
      </c>
      <c r="I31" s="209">
        <v>3499999</v>
      </c>
      <c r="Q31" s="211" t="s">
        <v>1832</v>
      </c>
      <c r="R31" s="211" t="s">
        <v>2636</v>
      </c>
      <c r="S31" s="78" t="s">
        <v>2742</v>
      </c>
      <c r="T31" s="110" t="s">
        <v>2206</v>
      </c>
      <c r="U31" s="110" t="s">
        <v>2690</v>
      </c>
      <c r="V31" s="110" t="s">
        <v>3010</v>
      </c>
      <c r="W31" s="60" t="s">
        <v>2248</v>
      </c>
      <c r="X31" s="111" t="s">
        <v>3066</v>
      </c>
    </row>
    <row r="32" spans="1:24" ht="15" customHeight="1" x14ac:dyDescent="0.25">
      <c r="A32" s="57" t="s">
        <v>1752</v>
      </c>
      <c r="B32" s="211" t="s">
        <v>2743</v>
      </c>
      <c r="D32" s="81" t="s">
        <v>3011</v>
      </c>
      <c r="F32" s="60" t="s">
        <v>2249</v>
      </c>
      <c r="G32" s="111" t="s">
        <v>3067</v>
      </c>
      <c r="I32" s="209">
        <v>3599999</v>
      </c>
      <c r="Q32" s="211" t="s">
        <v>1833</v>
      </c>
      <c r="R32" s="211" t="s">
        <v>2637</v>
      </c>
      <c r="S32" s="78" t="s">
        <v>2743</v>
      </c>
      <c r="T32" s="110" t="s">
        <v>2207</v>
      </c>
      <c r="U32" s="110" t="s">
        <v>2691</v>
      </c>
      <c r="V32" s="110" t="s">
        <v>3011</v>
      </c>
      <c r="W32" s="60" t="s">
        <v>2249</v>
      </c>
      <c r="X32" s="111" t="s">
        <v>3067</v>
      </c>
    </row>
    <row r="33" spans="1:24" ht="15" customHeight="1" x14ac:dyDescent="0.25">
      <c r="A33" s="57" t="s">
        <v>1753</v>
      </c>
      <c r="B33" s="211" t="s">
        <v>2744</v>
      </c>
      <c r="D33" s="81" t="s">
        <v>3012</v>
      </c>
      <c r="F33" s="60" t="s">
        <v>2250</v>
      </c>
      <c r="G33" s="111" t="s">
        <v>3068</v>
      </c>
      <c r="I33" s="209">
        <v>3899999</v>
      </c>
      <c r="Q33" s="211" t="s">
        <v>1834</v>
      </c>
      <c r="R33" s="211" t="s">
        <v>2638</v>
      </c>
      <c r="S33" s="78" t="s">
        <v>2744</v>
      </c>
      <c r="T33" s="110" t="s">
        <v>2208</v>
      </c>
      <c r="U33" s="110" t="s">
        <v>2692</v>
      </c>
      <c r="V33" s="110" t="s">
        <v>3012</v>
      </c>
      <c r="W33" s="60" t="s">
        <v>2250</v>
      </c>
      <c r="X33" s="111" t="s">
        <v>3068</v>
      </c>
    </row>
    <row r="34" spans="1:24" ht="15" customHeight="1" x14ac:dyDescent="0.25">
      <c r="A34" s="57" t="s">
        <v>1754</v>
      </c>
      <c r="B34" s="211" t="s">
        <v>2745</v>
      </c>
      <c r="D34" s="81" t="s">
        <v>3013</v>
      </c>
      <c r="F34" s="60" t="s">
        <v>2251</v>
      </c>
      <c r="G34" s="111" t="s">
        <v>3069</v>
      </c>
      <c r="I34" s="209">
        <v>4299999</v>
      </c>
      <c r="Q34" s="211" t="s">
        <v>1835</v>
      </c>
      <c r="R34" s="211" t="s">
        <v>2639</v>
      </c>
      <c r="S34" s="78" t="s">
        <v>2745</v>
      </c>
      <c r="T34" s="110" t="s">
        <v>2209</v>
      </c>
      <c r="U34" s="110" t="s">
        <v>2693</v>
      </c>
      <c r="V34" s="110" t="s">
        <v>3013</v>
      </c>
      <c r="W34" s="60" t="s">
        <v>2251</v>
      </c>
      <c r="X34" s="111" t="s">
        <v>3069</v>
      </c>
    </row>
    <row r="35" spans="1:24" ht="15" customHeight="1" x14ac:dyDescent="0.25">
      <c r="A35" s="57" t="s">
        <v>1762</v>
      </c>
      <c r="B35" s="211" t="s">
        <v>2746</v>
      </c>
      <c r="D35" s="81" t="s">
        <v>3014</v>
      </c>
      <c r="F35" s="60" t="s">
        <v>2252</v>
      </c>
      <c r="G35" s="111" t="s">
        <v>3070</v>
      </c>
      <c r="I35" s="209">
        <v>4399999</v>
      </c>
      <c r="Q35" s="211" t="s">
        <v>1836</v>
      </c>
      <c r="R35" s="211" t="s">
        <v>2640</v>
      </c>
      <c r="S35" s="78" t="s">
        <v>2746</v>
      </c>
      <c r="T35" s="110" t="s">
        <v>2210</v>
      </c>
      <c r="U35" s="110" t="s">
        <v>2694</v>
      </c>
      <c r="V35" s="110" t="s">
        <v>3014</v>
      </c>
      <c r="W35" s="60" t="s">
        <v>2252</v>
      </c>
      <c r="X35" s="111" t="s">
        <v>3070</v>
      </c>
    </row>
    <row r="36" spans="1:24" ht="15" customHeight="1" x14ac:dyDescent="0.25">
      <c r="A36" s="57" t="s">
        <v>1755</v>
      </c>
      <c r="B36" s="211" t="s">
        <v>2747</v>
      </c>
      <c r="D36" s="81" t="s">
        <v>3015</v>
      </c>
      <c r="F36" s="60" t="s">
        <v>2253</v>
      </c>
      <c r="G36" s="111" t="s">
        <v>3071</v>
      </c>
      <c r="I36" s="209">
        <v>4499999</v>
      </c>
      <c r="Q36" s="211" t="s">
        <v>1837</v>
      </c>
      <c r="R36" s="211" t="s">
        <v>2641</v>
      </c>
      <c r="S36" s="78" t="s">
        <v>2747</v>
      </c>
      <c r="T36" s="110" t="s">
        <v>2211</v>
      </c>
      <c r="U36" s="110" t="s">
        <v>2695</v>
      </c>
      <c r="V36" s="110" t="s">
        <v>3015</v>
      </c>
      <c r="W36" s="60" t="s">
        <v>2253</v>
      </c>
      <c r="X36" s="111" t="s">
        <v>3071</v>
      </c>
    </row>
    <row r="37" spans="1:24" ht="15" customHeight="1" x14ac:dyDescent="0.25">
      <c r="A37" s="57" t="s">
        <v>1756</v>
      </c>
      <c r="B37" s="211" t="s">
        <v>2748</v>
      </c>
      <c r="D37" s="81" t="s">
        <v>3016</v>
      </c>
      <c r="F37" s="60" t="s">
        <v>2254</v>
      </c>
      <c r="G37" s="111" t="s">
        <v>3072</v>
      </c>
      <c r="I37" s="209">
        <v>4599999</v>
      </c>
      <c r="Q37" s="211" t="s">
        <v>1838</v>
      </c>
      <c r="R37" s="211" t="s">
        <v>2642</v>
      </c>
      <c r="S37" s="78" t="s">
        <v>2748</v>
      </c>
      <c r="T37" s="110" t="s">
        <v>2212</v>
      </c>
      <c r="U37" s="110" t="s">
        <v>2696</v>
      </c>
      <c r="V37" s="110" t="s">
        <v>3016</v>
      </c>
      <c r="W37" s="60" t="s">
        <v>2254</v>
      </c>
      <c r="X37" s="111" t="s">
        <v>3072</v>
      </c>
    </row>
    <row r="38" spans="1:24" ht="15" customHeight="1" x14ac:dyDescent="0.25">
      <c r="A38" s="57" t="s">
        <v>1757</v>
      </c>
      <c r="B38" s="211" t="s">
        <v>2749</v>
      </c>
      <c r="D38" s="81" t="s">
        <v>3017</v>
      </c>
      <c r="F38" s="60" t="s">
        <v>2255</v>
      </c>
      <c r="G38" s="111" t="s">
        <v>3073</v>
      </c>
      <c r="I38" s="209">
        <v>4899999</v>
      </c>
      <c r="Q38" s="211" t="s">
        <v>1839</v>
      </c>
      <c r="R38" s="211" t="s">
        <v>2643</v>
      </c>
      <c r="S38" s="78" t="s">
        <v>2749</v>
      </c>
      <c r="T38" s="110" t="s">
        <v>2213</v>
      </c>
      <c r="U38" s="110" t="s">
        <v>2697</v>
      </c>
      <c r="V38" s="110" t="s">
        <v>3017</v>
      </c>
      <c r="W38" s="60" t="s">
        <v>2255</v>
      </c>
      <c r="X38" s="111" t="s">
        <v>3073</v>
      </c>
    </row>
    <row r="39" spans="1:24" ht="15" customHeight="1" x14ac:dyDescent="0.25">
      <c r="A39" s="57" t="s">
        <v>1758</v>
      </c>
      <c r="B39" s="211" t="s">
        <v>2750</v>
      </c>
      <c r="D39" s="81" t="s">
        <v>3018</v>
      </c>
      <c r="F39" s="60" t="s">
        <v>2256</v>
      </c>
      <c r="G39" s="111" t="s">
        <v>3074</v>
      </c>
      <c r="I39" s="209">
        <v>4999999</v>
      </c>
      <c r="Q39" s="211" t="s">
        <v>1840</v>
      </c>
      <c r="R39" s="211" t="s">
        <v>2644</v>
      </c>
      <c r="S39" s="78" t="s">
        <v>2750</v>
      </c>
      <c r="T39" s="110" t="s">
        <v>2214</v>
      </c>
      <c r="U39" s="110" t="s">
        <v>2698</v>
      </c>
      <c r="V39" s="110" t="s">
        <v>3018</v>
      </c>
      <c r="W39" s="60" t="s">
        <v>2256</v>
      </c>
      <c r="X39" s="111" t="s">
        <v>3074</v>
      </c>
    </row>
    <row r="40" spans="1:24" ht="15" customHeight="1" x14ac:dyDescent="0.25">
      <c r="A40" s="57" t="s">
        <v>1759</v>
      </c>
      <c r="B40" s="211" t="s">
        <v>2751</v>
      </c>
      <c r="D40" s="81" t="s">
        <v>3019</v>
      </c>
      <c r="F40" s="60" t="s">
        <v>2257</v>
      </c>
      <c r="G40" s="111" t="s">
        <v>3075</v>
      </c>
      <c r="I40" s="209">
        <v>5099999</v>
      </c>
      <c r="Q40" s="211" t="s">
        <v>1841</v>
      </c>
      <c r="R40" s="211" t="s">
        <v>2645</v>
      </c>
      <c r="S40" s="78" t="s">
        <v>2751</v>
      </c>
      <c r="T40" s="110" t="s">
        <v>2215</v>
      </c>
      <c r="U40" s="110" t="s">
        <v>2699</v>
      </c>
      <c r="V40" s="110" t="s">
        <v>3019</v>
      </c>
      <c r="W40" s="60" t="s">
        <v>2257</v>
      </c>
      <c r="X40" s="111" t="s">
        <v>3075</v>
      </c>
    </row>
    <row r="41" spans="1:24" ht="15" customHeight="1" x14ac:dyDescent="0.25">
      <c r="A41" s="57" t="s">
        <v>1760</v>
      </c>
      <c r="B41" s="211" t="s">
        <v>2752</v>
      </c>
      <c r="D41" s="81" t="s">
        <v>3020</v>
      </c>
      <c r="F41" s="60" t="s">
        <v>2258</v>
      </c>
      <c r="G41" s="111" t="s">
        <v>3076</v>
      </c>
      <c r="I41" s="209">
        <v>5199999</v>
      </c>
      <c r="Q41" s="211" t="s">
        <v>1842</v>
      </c>
      <c r="R41" s="211" t="s">
        <v>2646</v>
      </c>
      <c r="S41" s="78" t="s">
        <v>2752</v>
      </c>
      <c r="T41" s="110" t="s">
        <v>2216</v>
      </c>
      <c r="U41" s="110" t="s">
        <v>2700</v>
      </c>
      <c r="V41" s="110" t="s">
        <v>3020</v>
      </c>
      <c r="W41" s="60" t="s">
        <v>2258</v>
      </c>
      <c r="X41" s="111" t="s">
        <v>3076</v>
      </c>
    </row>
    <row r="42" spans="1:24" ht="15" customHeight="1" x14ac:dyDescent="0.25">
      <c r="A42" s="57" t="s">
        <v>1763</v>
      </c>
      <c r="B42" s="211" t="s">
        <v>2753</v>
      </c>
      <c r="D42" s="81" t="s">
        <v>3021</v>
      </c>
      <c r="F42" s="60" t="s">
        <v>2259</v>
      </c>
      <c r="G42" s="111" t="s">
        <v>3077</v>
      </c>
      <c r="I42" s="209">
        <v>5299999</v>
      </c>
      <c r="Q42" s="211" t="s">
        <v>1843</v>
      </c>
      <c r="R42" s="211" t="s">
        <v>2647</v>
      </c>
      <c r="S42" s="78" t="s">
        <v>2753</v>
      </c>
      <c r="T42" s="110" t="s">
        <v>2217</v>
      </c>
      <c r="U42" s="110" t="s">
        <v>2701</v>
      </c>
      <c r="V42" s="110" t="s">
        <v>3021</v>
      </c>
      <c r="W42" s="60" t="s">
        <v>2259</v>
      </c>
      <c r="X42" s="111" t="s">
        <v>3077</v>
      </c>
    </row>
    <row r="43" spans="1:24" ht="15" customHeight="1" x14ac:dyDescent="0.25">
      <c r="A43" s="57" t="s">
        <v>1761</v>
      </c>
      <c r="B43" s="211" t="s">
        <v>2754</v>
      </c>
      <c r="D43" s="81" t="s">
        <v>3022</v>
      </c>
      <c r="F43" s="60" t="s">
        <v>2260</v>
      </c>
      <c r="G43" s="111" t="s">
        <v>3078</v>
      </c>
      <c r="I43" s="209">
        <v>5599999</v>
      </c>
      <c r="Q43" s="211" t="s">
        <v>1844</v>
      </c>
      <c r="R43" s="211" t="s">
        <v>2648</v>
      </c>
      <c r="S43" s="78" t="s">
        <v>2754</v>
      </c>
      <c r="T43" s="110" t="s">
        <v>2218</v>
      </c>
      <c r="U43" s="110" t="s">
        <v>2702</v>
      </c>
      <c r="V43" s="110" t="s">
        <v>3022</v>
      </c>
      <c r="W43" s="60" t="s">
        <v>2260</v>
      </c>
      <c r="X43" s="111" t="s">
        <v>3078</v>
      </c>
    </row>
    <row r="44" spans="1:24" ht="15" customHeight="1" x14ac:dyDescent="0.25">
      <c r="A44" s="57" t="s">
        <v>1764</v>
      </c>
      <c r="B44" s="211" t="s">
        <v>2755</v>
      </c>
      <c r="D44" s="81" t="s">
        <v>3023</v>
      </c>
      <c r="F44" s="60" t="s">
        <v>2261</v>
      </c>
      <c r="G44" s="111" t="s">
        <v>3081</v>
      </c>
      <c r="I44" s="209">
        <v>7799999</v>
      </c>
      <c r="Q44" s="211" t="s">
        <v>1845</v>
      </c>
      <c r="R44" s="211" t="s">
        <v>2649</v>
      </c>
      <c r="S44" s="78" t="s">
        <v>2755</v>
      </c>
      <c r="T44" s="110" t="s">
        <v>2219</v>
      </c>
      <c r="U44" s="110" t="s">
        <v>2703</v>
      </c>
      <c r="V44" s="110" t="s">
        <v>3023</v>
      </c>
      <c r="W44" s="60" t="s">
        <v>2261</v>
      </c>
      <c r="X44" s="111" t="s">
        <v>3081</v>
      </c>
    </row>
    <row r="45" spans="1:24" ht="15" customHeight="1" x14ac:dyDescent="0.25">
      <c r="A45" s="57" t="s">
        <v>1765</v>
      </c>
      <c r="B45" s="211" t="s">
        <v>2756</v>
      </c>
      <c r="D45" s="81" t="s">
        <v>3024</v>
      </c>
      <c r="F45" s="60" t="s">
        <v>2262</v>
      </c>
      <c r="G45" s="111" t="s">
        <v>3082</v>
      </c>
      <c r="I45" s="209">
        <v>7899999</v>
      </c>
      <c r="Q45" s="211" t="s">
        <v>1846</v>
      </c>
      <c r="R45" s="211" t="s">
        <v>2650</v>
      </c>
      <c r="S45" s="78" t="s">
        <v>2756</v>
      </c>
      <c r="T45" s="110" t="s">
        <v>2220</v>
      </c>
      <c r="U45" s="110" t="s">
        <v>2704</v>
      </c>
      <c r="V45" s="110" t="s">
        <v>3024</v>
      </c>
      <c r="W45" s="60" t="s">
        <v>2262</v>
      </c>
      <c r="X45" s="111" t="s">
        <v>3082</v>
      </c>
    </row>
    <row r="46" spans="1:24" ht="15" customHeight="1" x14ac:dyDescent="0.25">
      <c r="A46" s="57" t="s">
        <v>1766</v>
      </c>
      <c r="B46" s="211" t="s">
        <v>2757</v>
      </c>
      <c r="D46" s="81" t="s">
        <v>3025</v>
      </c>
      <c r="F46" s="60" t="s">
        <v>2263</v>
      </c>
      <c r="G46" s="111" t="s">
        <v>3083</v>
      </c>
      <c r="I46" s="209">
        <v>7999999</v>
      </c>
      <c r="Q46" s="211" t="s">
        <v>1847</v>
      </c>
      <c r="R46" s="211" t="s">
        <v>2651</v>
      </c>
      <c r="S46" s="78" t="s">
        <v>2757</v>
      </c>
      <c r="T46" s="110" t="s">
        <v>2705</v>
      </c>
      <c r="U46" s="110"/>
      <c r="V46" s="110" t="s">
        <v>3025</v>
      </c>
      <c r="W46" s="60" t="s">
        <v>2263</v>
      </c>
      <c r="X46" s="111" t="s">
        <v>3083</v>
      </c>
    </row>
    <row r="47" spans="1:24" ht="15" customHeight="1" x14ac:dyDescent="0.25">
      <c r="A47" s="57" t="s">
        <v>1767</v>
      </c>
      <c r="B47" s="211" t="s">
        <v>2758</v>
      </c>
      <c r="D47" s="81" t="s">
        <v>3026</v>
      </c>
      <c r="F47" s="60" t="s">
        <v>2264</v>
      </c>
      <c r="G47" s="111" t="s">
        <v>3084</v>
      </c>
      <c r="I47" s="209">
        <v>8099999</v>
      </c>
      <c r="Q47" s="211" t="s">
        <v>1848</v>
      </c>
      <c r="R47" s="211" t="s">
        <v>2652</v>
      </c>
      <c r="S47" s="78" t="s">
        <v>2758</v>
      </c>
      <c r="T47" s="110" t="s">
        <v>2706</v>
      </c>
      <c r="U47" s="110"/>
      <c r="V47" s="110" t="s">
        <v>3026</v>
      </c>
      <c r="W47" s="60" t="s">
        <v>2264</v>
      </c>
      <c r="X47" s="111" t="s">
        <v>3084</v>
      </c>
    </row>
    <row r="48" spans="1:24" ht="15" customHeight="1" x14ac:dyDescent="0.25">
      <c r="A48" s="57" t="s">
        <v>1768</v>
      </c>
      <c r="B48" s="211" t="s">
        <v>2759</v>
      </c>
      <c r="D48" s="81" t="s">
        <v>3027</v>
      </c>
      <c r="F48" s="60" t="s">
        <v>2265</v>
      </c>
      <c r="G48" s="111" t="s">
        <v>3085</v>
      </c>
      <c r="I48" s="209">
        <v>8399999</v>
      </c>
      <c r="Q48" s="211" t="s">
        <v>1849</v>
      </c>
      <c r="R48" s="211" t="s">
        <v>2653</v>
      </c>
      <c r="S48" s="78" t="s">
        <v>2759</v>
      </c>
      <c r="T48" s="110" t="s">
        <v>2707</v>
      </c>
      <c r="U48" s="110"/>
      <c r="V48" s="110" t="s">
        <v>3027</v>
      </c>
      <c r="W48" s="60" t="s">
        <v>2265</v>
      </c>
      <c r="X48" s="111" t="s">
        <v>3085</v>
      </c>
    </row>
    <row r="49" spans="1:24" ht="15" customHeight="1" x14ac:dyDescent="0.25">
      <c r="A49" s="207" t="s">
        <v>2840</v>
      </c>
      <c r="B49" s="212" t="s">
        <v>2760</v>
      </c>
      <c r="D49" s="81" t="s">
        <v>3028</v>
      </c>
      <c r="F49" s="60" t="s">
        <v>2443</v>
      </c>
      <c r="G49" s="111" t="s">
        <v>3086</v>
      </c>
      <c r="I49" s="209">
        <v>8499999</v>
      </c>
      <c r="Q49" s="212" t="s">
        <v>2421</v>
      </c>
      <c r="R49" s="212" t="s">
        <v>2654</v>
      </c>
      <c r="S49" s="295" t="s">
        <v>2760</v>
      </c>
      <c r="T49" s="110" t="s">
        <v>2436</v>
      </c>
      <c r="U49" s="110" t="s">
        <v>2708</v>
      </c>
      <c r="V49" s="110" t="s">
        <v>3028</v>
      </c>
      <c r="W49" s="60" t="s">
        <v>2443</v>
      </c>
      <c r="X49" s="111" t="s">
        <v>3086</v>
      </c>
    </row>
    <row r="50" spans="1:24" ht="15" customHeight="1" x14ac:dyDescent="0.25">
      <c r="A50" s="207" t="s">
        <v>2838</v>
      </c>
      <c r="B50" s="212" t="s">
        <v>2839</v>
      </c>
      <c r="D50" s="81" t="s">
        <v>3029</v>
      </c>
      <c r="F50" s="60" t="s">
        <v>3037</v>
      </c>
      <c r="G50" s="111" t="s">
        <v>3087</v>
      </c>
      <c r="I50" s="209">
        <v>8499999</v>
      </c>
      <c r="Q50" s="212" t="s">
        <v>2421</v>
      </c>
      <c r="R50" s="212" t="s">
        <v>2654</v>
      </c>
      <c r="S50" s="295" t="s">
        <v>2760</v>
      </c>
      <c r="T50" s="110" t="s">
        <v>2436</v>
      </c>
      <c r="U50" s="110" t="s">
        <v>2708</v>
      </c>
      <c r="V50" s="323" t="s">
        <v>3029</v>
      </c>
      <c r="W50" s="60" t="s">
        <v>3037</v>
      </c>
      <c r="X50" s="111" t="s">
        <v>3087</v>
      </c>
    </row>
    <row r="51" spans="1:24" ht="15" customHeight="1" x14ac:dyDescent="0.25">
      <c r="A51" s="207" t="s">
        <v>2420</v>
      </c>
      <c r="B51" s="212" t="s">
        <v>2844</v>
      </c>
      <c r="D51" s="81" t="s">
        <v>3030</v>
      </c>
      <c r="F51" s="60" t="s">
        <v>3038</v>
      </c>
      <c r="G51" s="111" t="s">
        <v>3088</v>
      </c>
      <c r="I51" s="209">
        <v>8499999</v>
      </c>
      <c r="Q51" s="212" t="s">
        <v>2421</v>
      </c>
      <c r="R51" s="212" t="s">
        <v>2654</v>
      </c>
      <c r="S51" s="295" t="s">
        <v>2760</v>
      </c>
      <c r="T51" s="110" t="s">
        <v>2436</v>
      </c>
      <c r="U51" s="110" t="s">
        <v>2708</v>
      </c>
      <c r="V51" s="110" t="s">
        <v>3030</v>
      </c>
      <c r="W51" s="60" t="s">
        <v>3038</v>
      </c>
      <c r="X51" s="111" t="s">
        <v>3088</v>
      </c>
    </row>
    <row r="52" spans="1:24" ht="15" customHeight="1" x14ac:dyDescent="0.25">
      <c r="A52" s="31" t="s">
        <v>2842</v>
      </c>
      <c r="B52" s="108" t="s">
        <v>2761</v>
      </c>
      <c r="D52" s="81" t="s">
        <v>3031</v>
      </c>
      <c r="F52" s="60" t="s">
        <v>2444</v>
      </c>
      <c r="G52" s="111" t="s">
        <v>3089</v>
      </c>
      <c r="I52" s="107">
        <v>9099999</v>
      </c>
      <c r="Q52" s="108" t="s">
        <v>2425</v>
      </c>
      <c r="R52" s="108" t="s">
        <v>2655</v>
      </c>
      <c r="S52" s="295" t="s">
        <v>2761</v>
      </c>
      <c r="T52" s="110" t="s">
        <v>2437</v>
      </c>
      <c r="U52" s="110" t="s">
        <v>2709</v>
      </c>
      <c r="V52" s="323" t="s">
        <v>3031</v>
      </c>
      <c r="W52" s="60" t="s">
        <v>2444</v>
      </c>
      <c r="X52" s="111" t="s">
        <v>3089</v>
      </c>
    </row>
    <row r="53" spans="1:24" ht="15" customHeight="1" x14ac:dyDescent="0.25">
      <c r="A53" s="31" t="s">
        <v>2841</v>
      </c>
      <c r="B53" s="108" t="s">
        <v>2762</v>
      </c>
      <c r="D53" s="81" t="s">
        <v>3032</v>
      </c>
      <c r="F53" s="60" t="s">
        <v>2445</v>
      </c>
      <c r="G53" s="111" t="s">
        <v>3090</v>
      </c>
      <c r="I53" s="107">
        <v>9199999</v>
      </c>
      <c r="Q53" s="108" t="s">
        <v>2426</v>
      </c>
      <c r="R53" s="108" t="s">
        <v>2656</v>
      </c>
      <c r="S53" s="295" t="s">
        <v>2762</v>
      </c>
      <c r="T53" s="110" t="s">
        <v>2438</v>
      </c>
      <c r="U53" s="110" t="s">
        <v>2710</v>
      </c>
      <c r="V53" s="110" t="s">
        <v>3032</v>
      </c>
      <c r="W53" s="60" t="s">
        <v>2445</v>
      </c>
      <c r="X53" s="111" t="s">
        <v>3090</v>
      </c>
    </row>
    <row r="54" spans="1:24" ht="15" customHeight="1" x14ac:dyDescent="0.25">
      <c r="A54" s="31" t="s">
        <v>1801</v>
      </c>
      <c r="B54" s="108" t="s">
        <v>2763</v>
      </c>
      <c r="D54" s="81" t="s">
        <v>3033</v>
      </c>
      <c r="F54" s="60" t="s">
        <v>2446</v>
      </c>
      <c r="G54" s="111" t="s">
        <v>3091</v>
      </c>
      <c r="I54" s="107">
        <v>9299999</v>
      </c>
      <c r="Q54" s="108" t="s">
        <v>2427</v>
      </c>
      <c r="R54" s="108" t="s">
        <v>2657</v>
      </c>
      <c r="S54" s="295" t="s">
        <v>2763</v>
      </c>
      <c r="T54" s="110" t="s">
        <v>2439</v>
      </c>
      <c r="U54" s="110" t="s">
        <v>2711</v>
      </c>
      <c r="V54" s="110" t="s">
        <v>3033</v>
      </c>
      <c r="W54" s="60" t="s">
        <v>2446</v>
      </c>
      <c r="X54" s="111" t="s">
        <v>3091</v>
      </c>
    </row>
    <row r="55" spans="1:24" ht="15" customHeight="1" x14ac:dyDescent="0.25">
      <c r="A55" s="31" t="s">
        <v>2422</v>
      </c>
      <c r="B55" s="108" t="s">
        <v>2764</v>
      </c>
      <c r="D55" s="81" t="s">
        <v>3034</v>
      </c>
      <c r="F55" s="60" t="s">
        <v>2447</v>
      </c>
      <c r="G55" s="111" t="s">
        <v>3092</v>
      </c>
      <c r="I55" s="107">
        <v>9399999</v>
      </c>
      <c r="Q55" s="108" t="s">
        <v>2428</v>
      </c>
      <c r="R55" s="108" t="s">
        <v>2658</v>
      </c>
      <c r="S55" s="295" t="s">
        <v>2764</v>
      </c>
      <c r="T55" s="110" t="s">
        <v>2440</v>
      </c>
      <c r="U55" s="110" t="s">
        <v>2712</v>
      </c>
      <c r="V55" s="110" t="s">
        <v>3034</v>
      </c>
      <c r="W55" s="60" t="s">
        <v>2447</v>
      </c>
      <c r="X55" s="111" t="s">
        <v>3092</v>
      </c>
    </row>
    <row r="56" spans="1:24" ht="15" customHeight="1" x14ac:dyDescent="0.25">
      <c r="A56" s="31" t="s">
        <v>2423</v>
      </c>
      <c r="B56" s="108" t="s">
        <v>2765</v>
      </c>
      <c r="D56" s="81" t="s">
        <v>3035</v>
      </c>
      <c r="F56" s="60" t="s">
        <v>2448</v>
      </c>
      <c r="G56" s="111" t="s">
        <v>3093</v>
      </c>
      <c r="I56" s="107">
        <v>9799999</v>
      </c>
      <c r="Q56" s="108" t="s">
        <v>2429</v>
      </c>
      <c r="R56" s="108" t="s">
        <v>2659</v>
      </c>
      <c r="S56" s="295" t="s">
        <v>2765</v>
      </c>
      <c r="T56" s="110" t="s">
        <v>2441</v>
      </c>
      <c r="U56" s="110" t="s">
        <v>2713</v>
      </c>
      <c r="V56" s="110" t="s">
        <v>3035</v>
      </c>
      <c r="W56" s="60" t="s">
        <v>2448</v>
      </c>
      <c r="X56" s="111" t="s">
        <v>3093</v>
      </c>
    </row>
    <row r="57" spans="1:24" ht="15" customHeight="1" x14ac:dyDescent="0.25">
      <c r="A57" s="31" t="s">
        <v>2424</v>
      </c>
      <c r="B57" s="108" t="s">
        <v>2766</v>
      </c>
      <c r="D57" s="81" t="s">
        <v>3036</v>
      </c>
      <c r="F57" s="60" t="s">
        <v>2449</v>
      </c>
      <c r="G57" s="111" t="s">
        <v>3094</v>
      </c>
      <c r="I57" s="107">
        <v>9899999</v>
      </c>
      <c r="Q57" s="108" t="s">
        <v>2430</v>
      </c>
      <c r="R57" s="108" t="s">
        <v>2660</v>
      </c>
      <c r="S57" s="295" t="s">
        <v>2766</v>
      </c>
      <c r="T57" s="110" t="s">
        <v>2442</v>
      </c>
      <c r="U57" s="110" t="s">
        <v>2714</v>
      </c>
      <c r="V57" s="110" t="s">
        <v>3036</v>
      </c>
      <c r="W57" s="60" t="s">
        <v>2449</v>
      </c>
      <c r="X57" s="111" t="s">
        <v>3094</v>
      </c>
    </row>
    <row r="58" spans="1:24" ht="15" customHeight="1" x14ac:dyDescent="0.25">
      <c r="A58" s="31" t="s">
        <v>2894</v>
      </c>
      <c r="B58" s="108" t="s">
        <v>2896</v>
      </c>
      <c r="D58" s="322" t="s">
        <v>2981</v>
      </c>
      <c r="F58" s="320" t="s">
        <v>2979</v>
      </c>
      <c r="G58" s="111" t="s">
        <v>2979</v>
      </c>
      <c r="T58" s="110"/>
      <c r="U58" s="110"/>
      <c r="V58" s="110" t="s">
        <v>2981</v>
      </c>
      <c r="W58" s="324" t="s">
        <v>2979</v>
      </c>
      <c r="X58" s="111" t="s">
        <v>2979</v>
      </c>
    </row>
    <row r="59" spans="1:24" ht="15" customHeight="1" x14ac:dyDescent="0.25">
      <c r="A59" s="31" t="s">
        <v>2895</v>
      </c>
      <c r="B59" s="108" t="s">
        <v>2897</v>
      </c>
      <c r="D59" s="322" t="s">
        <v>2982</v>
      </c>
      <c r="F59" s="320" t="s">
        <v>2980</v>
      </c>
      <c r="G59" s="111" t="s">
        <v>2980</v>
      </c>
      <c r="T59" s="110"/>
      <c r="U59" s="110"/>
      <c r="V59" s="110" t="s">
        <v>2982</v>
      </c>
      <c r="W59" s="324" t="s">
        <v>2980</v>
      </c>
      <c r="X59" s="111" t="s">
        <v>2980</v>
      </c>
    </row>
  </sheetData>
  <autoFilter ref="A2:R2"/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Z53"/>
  <sheetViews>
    <sheetView zoomScale="80" zoomScaleNormal="80" workbookViewId="0">
      <selection activeCell="L4" sqref="L4:L50"/>
    </sheetView>
  </sheetViews>
  <sheetFormatPr defaultRowHeight="15" customHeight="1" x14ac:dyDescent="0.2"/>
  <cols>
    <col min="1" max="1" width="50.7109375" style="256" customWidth="1"/>
    <col min="2" max="16384" width="9.140625" style="256"/>
  </cols>
  <sheetData>
    <row r="2" spans="1:26" s="31" customFormat="1" ht="15" customHeight="1" x14ac:dyDescent="0.25">
      <c r="A2" s="31" t="s">
        <v>1775</v>
      </c>
      <c r="B2" s="32" t="s">
        <v>1623</v>
      </c>
      <c r="C2" s="32" t="s">
        <v>1624</v>
      </c>
      <c r="D2" s="35"/>
      <c r="E2" s="35"/>
      <c r="F2" s="40"/>
      <c r="G2" s="40"/>
      <c r="H2" s="31" t="s">
        <v>1889</v>
      </c>
      <c r="I2" s="31" t="s">
        <v>1886</v>
      </c>
      <c r="J2" s="31" t="s">
        <v>1887</v>
      </c>
      <c r="K2" s="31" t="s">
        <v>1888</v>
      </c>
      <c r="L2" s="33"/>
      <c r="M2" s="37"/>
      <c r="N2" s="40"/>
      <c r="O2" s="59"/>
      <c r="P2" s="59"/>
    </row>
    <row r="3" spans="1:26" s="112" customFormat="1" ht="15" hidden="1" customHeight="1" x14ac:dyDescent="0.25">
      <c r="A3" s="57" t="s">
        <v>1882</v>
      </c>
      <c r="B3" s="86"/>
      <c r="C3" s="109"/>
      <c r="D3" s="81" t="s">
        <v>171</v>
      </c>
      <c r="E3" s="110"/>
      <c r="F3" s="60" t="s">
        <v>172</v>
      </c>
      <c r="G3" s="111"/>
      <c r="I3" s="88" t="s">
        <v>1884</v>
      </c>
      <c r="J3" s="112" t="s">
        <v>1885</v>
      </c>
      <c r="K3" s="112">
        <v>120</v>
      </c>
      <c r="L3" s="109">
        <v>3</v>
      </c>
      <c r="M3" s="110">
        <v>3</v>
      </c>
      <c r="N3" s="111">
        <v>3</v>
      </c>
      <c r="O3" s="173"/>
    </row>
    <row r="4" spans="1:26" s="112" customFormat="1" ht="15" customHeight="1" x14ac:dyDescent="0.25">
      <c r="A4" s="31" t="s">
        <v>1769</v>
      </c>
      <c r="B4" s="108" t="s">
        <v>2450</v>
      </c>
      <c r="C4" s="109"/>
      <c r="D4" s="81" t="s">
        <v>2450</v>
      </c>
      <c r="E4" s="110"/>
      <c r="F4" s="60" t="s">
        <v>2450</v>
      </c>
      <c r="G4" s="111"/>
      <c r="H4" s="112" t="e">
        <f ca="1">AI_SET_DF('E10'!A4)</f>
        <v>#NAME?</v>
      </c>
      <c r="I4" s="88" t="s">
        <v>1905</v>
      </c>
      <c r="J4" s="112" t="s">
        <v>2544</v>
      </c>
      <c r="K4" s="112">
        <v>38</v>
      </c>
      <c r="L4" s="109">
        <v>7</v>
      </c>
      <c r="M4" s="110">
        <v>7</v>
      </c>
      <c r="N4" s="111">
        <v>7</v>
      </c>
      <c r="O4" s="173" t="s">
        <v>1905</v>
      </c>
      <c r="P4" s="57"/>
      <c r="Q4" s="42"/>
      <c r="R4" s="113"/>
      <c r="S4" s="90"/>
      <c r="T4" s="113"/>
      <c r="U4" s="90"/>
      <c r="V4" s="113"/>
    </row>
    <row r="5" spans="1:26" s="112" customFormat="1" ht="15" hidden="1" customHeight="1" x14ac:dyDescent="0.25">
      <c r="A5" s="31" t="s">
        <v>2579</v>
      </c>
      <c r="B5" s="108" t="s">
        <v>2588</v>
      </c>
      <c r="C5" s="109"/>
      <c r="D5" s="81" t="s">
        <v>2588</v>
      </c>
      <c r="E5" s="110"/>
      <c r="F5" s="60" t="s">
        <v>2588</v>
      </c>
      <c r="G5" s="111"/>
      <c r="H5" s="112" t="e">
        <f ca="1">AI_SET_DF('E10'!A9)</f>
        <v>#NAME?</v>
      </c>
      <c r="I5" s="88"/>
      <c r="L5" s="109"/>
      <c r="M5" s="110"/>
      <c r="N5" s="111"/>
      <c r="O5" s="173"/>
      <c r="P5" s="57"/>
      <c r="Q5" s="42"/>
      <c r="R5" s="113"/>
      <c r="S5" s="90"/>
      <c r="T5" s="113"/>
      <c r="U5" s="90"/>
      <c r="V5" s="113"/>
    </row>
    <row r="6" spans="1:26" s="112" customFormat="1" ht="15" hidden="1" customHeight="1" x14ac:dyDescent="0.25">
      <c r="A6" s="31" t="s">
        <v>2581</v>
      </c>
      <c r="B6" s="108" t="s">
        <v>2583</v>
      </c>
      <c r="C6" s="109"/>
      <c r="D6" s="81" t="s">
        <v>2583</v>
      </c>
      <c r="E6" s="110"/>
      <c r="F6" s="60" t="s">
        <v>2583</v>
      </c>
      <c r="G6" s="111"/>
      <c r="H6" s="112" t="e">
        <f ca="1">AI_IG(A5,EM,6)</f>
        <v>#NAME?</v>
      </c>
      <c r="I6" s="88"/>
      <c r="L6" s="109"/>
      <c r="M6" s="110"/>
      <c r="N6" s="111"/>
      <c r="O6" s="173"/>
      <c r="P6" s="57"/>
      <c r="Q6" s="42"/>
      <c r="R6" s="113"/>
      <c r="S6" s="90"/>
      <c r="T6" s="113"/>
      <c r="U6" s="90"/>
      <c r="V6" s="113"/>
    </row>
    <row r="7" spans="1:26" s="112" customFormat="1" ht="15" hidden="1" customHeight="1" x14ac:dyDescent="0.25">
      <c r="A7" s="31" t="s">
        <v>2582</v>
      </c>
      <c r="B7" s="108" t="s">
        <v>2584</v>
      </c>
      <c r="C7" s="109"/>
      <c r="D7" s="81" t="s">
        <v>2584</v>
      </c>
      <c r="E7" s="110"/>
      <c r="F7" s="60" t="s">
        <v>2584</v>
      </c>
      <c r="G7" s="111"/>
      <c r="H7" s="112" t="e">
        <f ca="1">AI_HY(A5,EM,6)</f>
        <v>#NAME?</v>
      </c>
      <c r="I7" s="88"/>
      <c r="L7" s="109"/>
      <c r="M7" s="110"/>
      <c r="N7" s="111"/>
      <c r="O7" s="173"/>
      <c r="P7" s="57"/>
      <c r="Q7" s="42"/>
      <c r="R7" s="113"/>
      <c r="S7" s="90"/>
      <c r="T7" s="113"/>
      <c r="U7" s="90"/>
      <c r="V7" s="113"/>
    </row>
    <row r="8" spans="1:26" s="112" customFormat="1" ht="15" customHeight="1" x14ac:dyDescent="0.25">
      <c r="A8" s="31" t="s">
        <v>2580</v>
      </c>
      <c r="B8" s="108" t="s">
        <v>2585</v>
      </c>
      <c r="C8" s="109"/>
      <c r="D8" s="81" t="s">
        <v>2585</v>
      </c>
      <c r="E8" s="110"/>
      <c r="F8" s="60" t="s">
        <v>2585</v>
      </c>
      <c r="G8" s="111"/>
      <c r="H8" s="112" t="e">
        <f ca="1">AI_SUM(A6,A7)</f>
        <v>#NAME?</v>
      </c>
      <c r="I8" s="88"/>
      <c r="L8" s="109">
        <v>7</v>
      </c>
      <c r="M8" s="110">
        <v>7</v>
      </c>
      <c r="N8" s="111">
        <v>7</v>
      </c>
      <c r="O8" s="173" t="s">
        <v>1905</v>
      </c>
      <c r="P8" s="57"/>
      <c r="Q8" s="42"/>
      <c r="R8" s="113"/>
      <c r="S8" s="90"/>
      <c r="T8" s="113"/>
      <c r="U8" s="90"/>
      <c r="V8" s="113"/>
    </row>
    <row r="9" spans="1:26" s="112" customFormat="1" ht="15" customHeight="1" x14ac:dyDescent="0.25">
      <c r="A9" s="31" t="s">
        <v>2589</v>
      </c>
      <c r="B9" s="108" t="s">
        <v>2587</v>
      </c>
      <c r="C9" s="109"/>
      <c r="D9" s="81" t="s">
        <v>2587</v>
      </c>
      <c r="E9" s="110"/>
      <c r="F9" s="60" t="s">
        <v>2587</v>
      </c>
      <c r="G9" s="111"/>
      <c r="H9" s="112" t="e">
        <f ca="1">AI_DIFF(A5,A8)</f>
        <v>#NAME?</v>
      </c>
      <c r="I9" s="107"/>
      <c r="L9" s="109">
        <v>7</v>
      </c>
      <c r="M9" s="110">
        <v>7</v>
      </c>
      <c r="N9" s="111">
        <v>7</v>
      </c>
      <c r="O9" s="173" t="s">
        <v>1905</v>
      </c>
      <c r="P9" s="31"/>
      <c r="Q9" s="41"/>
      <c r="R9" s="113"/>
      <c r="S9" s="90"/>
      <c r="T9" s="113"/>
      <c r="U9" s="90"/>
      <c r="V9" s="113"/>
    </row>
    <row r="10" spans="1:26" s="112" customFormat="1" ht="15" customHeight="1" x14ac:dyDescent="0.25">
      <c r="A10" s="31" t="s">
        <v>1777</v>
      </c>
      <c r="B10" s="108" t="s">
        <v>1850</v>
      </c>
      <c r="C10" s="109"/>
      <c r="D10" s="81" t="s">
        <v>1850</v>
      </c>
      <c r="E10" s="110"/>
      <c r="F10" s="60" t="s">
        <v>1850</v>
      </c>
      <c r="G10" s="111"/>
      <c r="H10" s="112" t="e">
        <f ca="1">AI_IG(A19,US,32)</f>
        <v>#NAME?</v>
      </c>
      <c r="I10" s="107"/>
      <c r="L10" s="109">
        <v>5</v>
      </c>
      <c r="M10" s="110">
        <v>5</v>
      </c>
      <c r="N10" s="111">
        <v>5</v>
      </c>
      <c r="O10" s="173" t="s">
        <v>1905</v>
      </c>
      <c r="P10" s="31"/>
      <c r="Q10" s="41"/>
      <c r="R10" s="113"/>
      <c r="S10" s="90"/>
      <c r="T10" s="113"/>
      <c r="U10" s="90"/>
      <c r="V10" s="113"/>
    </row>
    <row r="11" spans="1:26" s="112" customFormat="1" ht="15" customHeight="1" x14ac:dyDescent="0.25">
      <c r="A11" s="31" t="s">
        <v>1778</v>
      </c>
      <c r="B11" s="108" t="s">
        <v>1851</v>
      </c>
      <c r="C11" s="109"/>
      <c r="D11" s="81" t="s">
        <v>1851</v>
      </c>
      <c r="E11" s="110"/>
      <c r="F11" s="60" t="s">
        <v>1851</v>
      </c>
      <c r="G11" s="111"/>
      <c r="H11" s="112" t="e">
        <f ca="1">AI_HY(A19,US,32)</f>
        <v>#NAME?</v>
      </c>
      <c r="I11" s="107"/>
      <c r="L11" s="109">
        <v>7</v>
      </c>
      <c r="M11" s="110">
        <v>7</v>
      </c>
      <c r="N11" s="111">
        <v>7</v>
      </c>
      <c r="O11" s="173" t="s">
        <v>1905</v>
      </c>
      <c r="P11" s="31"/>
      <c r="Q11" s="41"/>
      <c r="R11" s="113"/>
      <c r="S11" s="90"/>
      <c r="T11" s="113"/>
      <c r="U11" s="90"/>
      <c r="V11" s="113"/>
    </row>
    <row r="12" spans="1:26" s="112" customFormat="1" ht="15" customHeight="1" x14ac:dyDescent="0.25">
      <c r="A12" s="31" t="s">
        <v>1779</v>
      </c>
      <c r="B12" s="108" t="s">
        <v>1776</v>
      </c>
      <c r="C12" s="109"/>
      <c r="D12" s="81" t="s">
        <v>1776</v>
      </c>
      <c r="E12" s="110"/>
      <c r="F12" s="60" t="s">
        <v>1776</v>
      </c>
      <c r="G12" s="111"/>
      <c r="H12" s="112" t="e">
        <f ca="1">AI_SUM(A11,A10)</f>
        <v>#NAME?</v>
      </c>
      <c r="I12" s="107"/>
      <c r="L12" s="109">
        <v>7</v>
      </c>
      <c r="M12" s="110">
        <v>7</v>
      </c>
      <c r="N12" s="111">
        <v>7</v>
      </c>
      <c r="O12" s="173" t="s">
        <v>1905</v>
      </c>
      <c r="P12" s="31"/>
      <c r="Q12" s="41"/>
      <c r="R12" s="113"/>
      <c r="S12" s="90"/>
      <c r="T12" s="113"/>
      <c r="U12" s="90"/>
      <c r="V12" s="113"/>
    </row>
    <row r="13" spans="1:26" s="112" customFormat="1" ht="15" customHeight="1" x14ac:dyDescent="0.25">
      <c r="A13" s="31" t="s">
        <v>1780</v>
      </c>
      <c r="B13" s="108" t="s">
        <v>1852</v>
      </c>
      <c r="C13" s="109"/>
      <c r="D13" s="81" t="s">
        <v>1852</v>
      </c>
      <c r="E13" s="110"/>
      <c r="F13" s="60" t="s">
        <v>1852</v>
      </c>
      <c r="G13" s="111"/>
      <c r="H13" s="112" t="e">
        <f ca="1">AI_IG(A19,OTHER,32)</f>
        <v>#NAME?</v>
      </c>
      <c r="I13" s="107"/>
      <c r="L13" s="109">
        <v>5</v>
      </c>
      <c r="M13" s="110">
        <v>5</v>
      </c>
      <c r="N13" s="111">
        <v>5</v>
      </c>
      <c r="O13" s="173" t="s">
        <v>1905</v>
      </c>
      <c r="P13" s="31"/>
      <c r="Q13" s="41"/>
      <c r="R13" s="113"/>
      <c r="S13" s="90"/>
      <c r="T13" s="113"/>
      <c r="U13" s="90"/>
      <c r="V13" s="113"/>
    </row>
    <row r="14" spans="1:26" s="112" customFormat="1" ht="15" customHeight="1" x14ac:dyDescent="0.25">
      <c r="A14" s="31" t="s">
        <v>1781</v>
      </c>
      <c r="B14" s="108" t="s">
        <v>1853</v>
      </c>
      <c r="C14" s="109"/>
      <c r="D14" s="81" t="s">
        <v>1853</v>
      </c>
      <c r="E14" s="110"/>
      <c r="F14" s="60" t="s">
        <v>1853</v>
      </c>
      <c r="G14" s="111"/>
      <c r="H14" s="112" t="e">
        <f ca="1">AI_HY(A19,OTHER,32)</f>
        <v>#NAME?</v>
      </c>
      <c r="I14" s="107"/>
      <c r="L14" s="109">
        <v>5</v>
      </c>
      <c r="M14" s="110">
        <v>5</v>
      </c>
      <c r="N14" s="111">
        <v>5</v>
      </c>
      <c r="O14" s="173" t="s">
        <v>1905</v>
      </c>
      <c r="P14" s="31"/>
      <c r="Q14" s="41"/>
      <c r="R14" s="113"/>
      <c r="S14" s="90"/>
      <c r="T14" s="113"/>
      <c r="U14" s="90"/>
      <c r="V14" s="113"/>
    </row>
    <row r="15" spans="1:26" s="112" customFormat="1" ht="15" customHeight="1" x14ac:dyDescent="0.25">
      <c r="A15" s="31" t="s">
        <v>1782</v>
      </c>
      <c r="B15" s="108" t="s">
        <v>1803</v>
      </c>
      <c r="C15" s="109"/>
      <c r="D15" s="81" t="s">
        <v>1803</v>
      </c>
      <c r="E15" s="110"/>
      <c r="F15" s="60" t="s">
        <v>1803</v>
      </c>
      <c r="G15" s="111"/>
      <c r="H15" s="112" t="e">
        <f ca="1">AI_SUM(A14,A13)</f>
        <v>#NAME?</v>
      </c>
      <c r="I15" s="107"/>
      <c r="L15" s="109">
        <v>7</v>
      </c>
      <c r="M15" s="110">
        <v>7</v>
      </c>
      <c r="N15" s="111">
        <v>7</v>
      </c>
      <c r="O15" s="173" t="s">
        <v>1905</v>
      </c>
      <c r="P15" s="31"/>
      <c r="Q15" s="41"/>
      <c r="R15" s="113"/>
      <c r="S15" s="90"/>
      <c r="T15" s="113"/>
      <c r="U15" s="90"/>
      <c r="V15" s="113"/>
    </row>
    <row r="16" spans="1:26" s="112" customFormat="1" ht="15" customHeight="1" x14ac:dyDescent="0.25">
      <c r="A16" s="31" t="s">
        <v>1783</v>
      </c>
      <c r="B16" s="108" t="s">
        <v>2577</v>
      </c>
      <c r="C16" s="109"/>
      <c r="D16" s="81" t="s">
        <v>2577</v>
      </c>
      <c r="E16" s="110"/>
      <c r="F16" s="60" t="s">
        <v>2577</v>
      </c>
      <c r="G16" s="111"/>
      <c r="H16" s="112" t="e">
        <f ca="1">AI_IG(A19,EM,32)</f>
        <v>#NAME?</v>
      </c>
      <c r="I16" s="107"/>
      <c r="L16" s="109">
        <v>5</v>
      </c>
      <c r="M16" s="110">
        <v>5</v>
      </c>
      <c r="N16" s="111">
        <v>5</v>
      </c>
      <c r="O16" s="173" t="s">
        <v>1905</v>
      </c>
      <c r="P16" s="31"/>
      <c r="Q16" s="41"/>
      <c r="R16" s="113"/>
      <c r="S16" s="41"/>
      <c r="T16" s="113"/>
      <c r="U16" s="90"/>
      <c r="V16" s="113"/>
      <c r="W16" s="90"/>
      <c r="X16" s="113"/>
      <c r="Y16" s="113"/>
      <c r="Z16" s="113"/>
    </row>
    <row r="17" spans="1:26" s="112" customFormat="1" ht="15" customHeight="1" x14ac:dyDescent="0.25">
      <c r="A17" s="31" t="s">
        <v>1784</v>
      </c>
      <c r="B17" s="108" t="s">
        <v>2578</v>
      </c>
      <c r="C17" s="109"/>
      <c r="D17" s="81" t="s">
        <v>2578</v>
      </c>
      <c r="E17" s="110"/>
      <c r="F17" s="60" t="s">
        <v>2578</v>
      </c>
      <c r="G17" s="111"/>
      <c r="H17" s="112" t="e">
        <f ca="1">AI_HY(A19,EM,32)</f>
        <v>#NAME?</v>
      </c>
      <c r="I17" s="107"/>
      <c r="L17" s="109">
        <v>5</v>
      </c>
      <c r="M17" s="110">
        <v>5</v>
      </c>
      <c r="N17" s="111">
        <v>5</v>
      </c>
      <c r="O17" s="173" t="s">
        <v>1905</v>
      </c>
      <c r="P17" s="31"/>
      <c r="Q17" s="41"/>
      <c r="R17" s="113"/>
      <c r="S17" s="41"/>
      <c r="T17" s="113"/>
      <c r="U17" s="90"/>
      <c r="V17" s="113"/>
      <c r="W17" s="90"/>
      <c r="X17" s="113"/>
      <c r="Y17" s="113"/>
      <c r="Z17" s="113"/>
    </row>
    <row r="18" spans="1:26" s="112" customFormat="1" ht="15" customHeight="1" x14ac:dyDescent="0.25">
      <c r="A18" s="31" t="s">
        <v>1785</v>
      </c>
      <c r="B18" s="108" t="s">
        <v>2404</v>
      </c>
      <c r="C18" s="109"/>
      <c r="D18" s="81" t="s">
        <v>2404</v>
      </c>
      <c r="E18" s="110"/>
      <c r="F18" s="60" t="s">
        <v>2404</v>
      </c>
      <c r="G18" s="111"/>
      <c r="H18" s="112" t="e">
        <f ca="1">AI_SUM(A16,A17)</f>
        <v>#NAME?</v>
      </c>
      <c r="I18" s="107"/>
      <c r="L18" s="109">
        <v>7</v>
      </c>
      <c r="M18" s="110">
        <v>7</v>
      </c>
      <c r="N18" s="111">
        <v>7</v>
      </c>
      <c r="O18" s="173" t="s">
        <v>1905</v>
      </c>
      <c r="P18" s="31"/>
      <c r="Q18" s="41"/>
      <c r="R18" s="113"/>
      <c r="S18" s="41"/>
      <c r="T18" s="113"/>
      <c r="U18" s="90"/>
      <c r="V18" s="113"/>
      <c r="W18" s="90"/>
      <c r="X18" s="113"/>
      <c r="Y18" s="113"/>
      <c r="Z18" s="113"/>
    </row>
    <row r="19" spans="1:26" s="112" customFormat="1" ht="15" customHeight="1" x14ac:dyDescent="0.25">
      <c r="A19" s="31" t="s">
        <v>1804</v>
      </c>
      <c r="B19" s="108" t="s">
        <v>2460</v>
      </c>
      <c r="C19" s="109"/>
      <c r="D19" s="81" t="s">
        <v>2460</v>
      </c>
      <c r="E19" s="110"/>
      <c r="F19" s="60" t="s">
        <v>2460</v>
      </c>
      <c r="G19" s="111"/>
      <c r="H19" s="112" t="e">
        <f ca="1">AI_SET_DF('E10'!A29)</f>
        <v>#NAME?</v>
      </c>
      <c r="I19" s="107"/>
      <c r="L19" s="109">
        <v>5</v>
      </c>
      <c r="M19" s="110">
        <v>5</v>
      </c>
      <c r="N19" s="111">
        <v>5</v>
      </c>
      <c r="O19" s="173" t="s">
        <v>1905</v>
      </c>
      <c r="P19" s="31"/>
      <c r="Q19" s="41"/>
      <c r="R19" s="113"/>
      <c r="S19" s="90"/>
      <c r="T19" s="113"/>
      <c r="U19" s="90"/>
      <c r="V19" s="113"/>
    </row>
    <row r="20" spans="1:26" s="112" customFormat="1" ht="15" customHeight="1" x14ac:dyDescent="0.25">
      <c r="A20" s="31" t="s">
        <v>1786</v>
      </c>
      <c r="B20" s="108" t="s">
        <v>1854</v>
      </c>
      <c r="C20" s="109"/>
      <c r="D20" s="81" t="s">
        <v>1854</v>
      </c>
      <c r="E20" s="110"/>
      <c r="F20" s="60" t="s">
        <v>1854</v>
      </c>
      <c r="G20" s="111"/>
      <c r="H20" s="112" t="e">
        <f ca="1">AI_IG(A22,ALL,11,18,25)</f>
        <v>#NAME?</v>
      </c>
      <c r="I20" s="107"/>
      <c r="L20" s="109">
        <v>5</v>
      </c>
      <c r="M20" s="110">
        <v>5</v>
      </c>
      <c r="N20" s="111">
        <v>5</v>
      </c>
      <c r="O20" s="173" t="s">
        <v>1905</v>
      </c>
      <c r="P20" s="31"/>
      <c r="Q20" s="41"/>
      <c r="R20" s="113"/>
      <c r="S20" s="90"/>
      <c r="T20" s="113"/>
      <c r="U20" s="90"/>
      <c r="V20" s="113"/>
    </row>
    <row r="21" spans="1:26" s="112" customFormat="1" ht="15" customHeight="1" x14ac:dyDescent="0.25">
      <c r="A21" s="31" t="s">
        <v>1787</v>
      </c>
      <c r="B21" s="108" t="s">
        <v>1855</v>
      </c>
      <c r="C21" s="109"/>
      <c r="D21" s="81" t="s">
        <v>1855</v>
      </c>
      <c r="E21" s="110"/>
      <c r="F21" s="60" t="s">
        <v>1855</v>
      </c>
      <c r="G21" s="111"/>
      <c r="H21" s="112" t="e">
        <f ca="1">AI_HY(A22,ALL,11,18,25)</f>
        <v>#NAME?</v>
      </c>
      <c r="L21" s="109">
        <v>5</v>
      </c>
      <c r="M21" s="110">
        <v>5</v>
      </c>
      <c r="N21" s="111">
        <v>5</v>
      </c>
      <c r="O21" s="173" t="s">
        <v>1905</v>
      </c>
      <c r="P21" s="31"/>
      <c r="Q21" s="41"/>
      <c r="R21" s="113"/>
      <c r="S21" s="90"/>
      <c r="T21" s="113"/>
      <c r="U21" s="90"/>
      <c r="V21" s="113"/>
    </row>
    <row r="22" spans="1:26" s="112" customFormat="1" ht="15" customHeight="1" x14ac:dyDescent="0.25">
      <c r="A22" s="31" t="s">
        <v>1788</v>
      </c>
      <c r="B22" s="108" t="s">
        <v>2433</v>
      </c>
      <c r="C22" s="109"/>
      <c r="D22" s="81" t="s">
        <v>2433</v>
      </c>
      <c r="E22" s="110"/>
      <c r="F22" s="60" t="s">
        <v>2433</v>
      </c>
      <c r="G22" s="111"/>
      <c r="H22" s="112" t="e">
        <f ca="1">AI_SUM('E10'!A14,'E10'!A19,'E10'!A24)</f>
        <v>#NAME?</v>
      </c>
      <c r="I22" s="107"/>
      <c r="L22" s="109">
        <v>7</v>
      </c>
      <c r="M22" s="110">
        <v>7</v>
      </c>
      <c r="N22" s="111">
        <v>7</v>
      </c>
      <c r="O22" s="173" t="s">
        <v>1905</v>
      </c>
      <c r="P22" s="31"/>
      <c r="Q22" s="41"/>
      <c r="R22" s="113"/>
      <c r="S22" s="90"/>
      <c r="T22" s="113"/>
      <c r="U22" s="90"/>
      <c r="V22" s="113"/>
    </row>
    <row r="23" spans="1:26" s="112" customFormat="1" ht="15" customHeight="1" x14ac:dyDescent="0.25">
      <c r="A23" s="31" t="s">
        <v>1790</v>
      </c>
      <c r="B23" s="108" t="s">
        <v>1856</v>
      </c>
      <c r="C23" s="109"/>
      <c r="D23" s="81" t="s">
        <v>1856</v>
      </c>
      <c r="E23" s="110"/>
      <c r="F23" s="60" t="s">
        <v>1856</v>
      </c>
      <c r="G23" s="111"/>
      <c r="H23" s="112" t="e">
        <f ca="1">AI_IG(A25,ALL,2,3,7,8,12,13,19,20,26,27,33,34,43,44)</f>
        <v>#NAME?</v>
      </c>
      <c r="I23" s="107"/>
      <c r="L23" s="109">
        <v>5</v>
      </c>
      <c r="M23" s="110">
        <v>5</v>
      </c>
      <c r="N23" s="111">
        <v>5</v>
      </c>
      <c r="O23" s="173" t="s">
        <v>1905</v>
      </c>
      <c r="P23" s="31"/>
      <c r="Q23" s="41"/>
      <c r="R23" s="113"/>
      <c r="S23" s="90"/>
      <c r="T23" s="113"/>
      <c r="U23" s="90"/>
      <c r="V23" s="113"/>
    </row>
    <row r="24" spans="1:26" s="112" customFormat="1" ht="15" customHeight="1" x14ac:dyDescent="0.25">
      <c r="A24" s="31" t="s">
        <v>1791</v>
      </c>
      <c r="B24" s="108" t="s">
        <v>1857</v>
      </c>
      <c r="C24" s="109"/>
      <c r="D24" s="81" t="s">
        <v>1857</v>
      </c>
      <c r="E24" s="110"/>
      <c r="F24" s="60" t="s">
        <v>1857</v>
      </c>
      <c r="G24" s="111"/>
      <c r="H24" s="112" t="e">
        <f ca="1">AI_HY(A25,ALL,2,3,7,8,12,13,19,20,26,27,33,34,43,44)</f>
        <v>#NAME?</v>
      </c>
      <c r="I24" s="107"/>
      <c r="L24" s="109">
        <v>5</v>
      </c>
      <c r="M24" s="110">
        <v>5</v>
      </c>
      <c r="N24" s="111">
        <v>5</v>
      </c>
      <c r="O24" s="173" t="s">
        <v>1905</v>
      </c>
      <c r="P24" s="31"/>
      <c r="Q24" s="41"/>
      <c r="R24" s="113"/>
      <c r="S24" s="90"/>
      <c r="T24" s="113"/>
      <c r="U24" s="90"/>
      <c r="V24" s="113"/>
    </row>
    <row r="25" spans="1:26" s="112" customFormat="1" ht="15" hidden="1" customHeight="1" x14ac:dyDescent="0.25">
      <c r="A25" s="31" t="s">
        <v>1792</v>
      </c>
      <c r="B25" s="108" t="s">
        <v>2434</v>
      </c>
      <c r="C25" s="109"/>
      <c r="D25" s="81" t="s">
        <v>2434</v>
      </c>
      <c r="E25" s="110"/>
      <c r="F25" s="60" t="s">
        <v>2434</v>
      </c>
      <c r="G25" s="111"/>
      <c r="H25" s="112" t="e">
        <f ca="1">AI_SUM('E10'!A45,'E10'!A46)</f>
        <v>#NAME?</v>
      </c>
      <c r="L25" s="109"/>
      <c r="M25" s="110"/>
      <c r="N25" s="111"/>
      <c r="O25" s="173"/>
      <c r="P25" s="31"/>
      <c r="Q25" s="41"/>
      <c r="R25" s="113"/>
      <c r="S25" s="90"/>
      <c r="T25" s="113"/>
      <c r="U25" s="90"/>
      <c r="V25" s="113"/>
    </row>
    <row r="26" spans="1:26" s="112" customFormat="1" ht="15" customHeight="1" x14ac:dyDescent="0.25">
      <c r="A26" s="31" t="s">
        <v>1792</v>
      </c>
      <c r="B26" s="108" t="s">
        <v>2828</v>
      </c>
      <c r="C26" s="109"/>
      <c r="D26" s="81" t="s">
        <v>2828</v>
      </c>
      <c r="E26" s="110"/>
      <c r="F26" s="60" t="s">
        <v>2828</v>
      </c>
      <c r="G26" s="111"/>
      <c r="H26" s="112" t="e">
        <f ca="1">AI_SUM(A23,A24)</f>
        <v>#NAME?</v>
      </c>
      <c r="L26" s="109">
        <v>7</v>
      </c>
      <c r="M26" s="110">
        <v>7</v>
      </c>
      <c r="N26" s="111">
        <v>7</v>
      </c>
      <c r="O26" s="173" t="s">
        <v>1905</v>
      </c>
      <c r="P26" s="31"/>
      <c r="Q26" s="41"/>
      <c r="R26" s="113"/>
      <c r="S26" s="90"/>
      <c r="T26" s="113"/>
      <c r="U26" s="90"/>
      <c r="V26" s="113"/>
    </row>
    <row r="27" spans="1:26" s="112" customFormat="1" ht="15" customHeight="1" x14ac:dyDescent="0.25">
      <c r="A27" s="31" t="s">
        <v>1789</v>
      </c>
      <c r="B27" s="108" t="s">
        <v>1858</v>
      </c>
      <c r="C27" s="109"/>
      <c r="D27" s="81" t="s">
        <v>1858</v>
      </c>
      <c r="E27" s="110"/>
      <c r="F27" s="60" t="s">
        <v>1858</v>
      </c>
      <c r="G27" s="111"/>
      <c r="H27" s="112" t="e">
        <f ca="1">AI_IG(A29,ALL,4,9,14,21,28,35,45)</f>
        <v>#NAME?</v>
      </c>
      <c r="I27" s="107"/>
      <c r="L27" s="109">
        <v>5</v>
      </c>
      <c r="M27" s="110">
        <v>5</v>
      </c>
      <c r="N27" s="111">
        <v>5</v>
      </c>
      <c r="O27" s="173" t="s">
        <v>1905</v>
      </c>
      <c r="P27" s="31"/>
      <c r="Q27" s="41"/>
      <c r="R27" s="113"/>
      <c r="S27" s="90"/>
      <c r="T27" s="113"/>
      <c r="U27" s="90"/>
      <c r="V27" s="113"/>
    </row>
    <row r="28" spans="1:26" s="112" customFormat="1" ht="15" customHeight="1" x14ac:dyDescent="0.25">
      <c r="A28" s="31" t="s">
        <v>1793</v>
      </c>
      <c r="B28" s="108" t="s">
        <v>1859</v>
      </c>
      <c r="C28" s="109"/>
      <c r="D28" s="81" t="s">
        <v>1859</v>
      </c>
      <c r="E28" s="110"/>
      <c r="F28" s="60" t="s">
        <v>1859</v>
      </c>
      <c r="G28" s="111"/>
      <c r="H28" s="112" t="e">
        <f ca="1">AI_HY(A29,ALL,4,9,14,21,28,35,45)</f>
        <v>#NAME?</v>
      </c>
      <c r="I28" s="107"/>
      <c r="L28" s="109">
        <v>5</v>
      </c>
      <c r="M28" s="110">
        <v>5</v>
      </c>
      <c r="N28" s="111">
        <v>5</v>
      </c>
      <c r="O28" s="173" t="s">
        <v>1905</v>
      </c>
      <c r="P28" s="31"/>
      <c r="Q28" s="41"/>
      <c r="R28" s="113"/>
      <c r="S28" s="90"/>
      <c r="T28" s="113"/>
      <c r="U28" s="90"/>
      <c r="V28" s="113"/>
    </row>
    <row r="29" spans="1:26" s="112" customFormat="1" ht="15" hidden="1" customHeight="1" x14ac:dyDescent="0.25">
      <c r="A29" s="31" t="s">
        <v>1794</v>
      </c>
      <c r="B29" s="108" t="s">
        <v>2830</v>
      </c>
      <c r="C29" s="109"/>
      <c r="D29" s="81" t="s">
        <v>2830</v>
      </c>
      <c r="E29" s="110"/>
      <c r="F29" s="60" t="s">
        <v>2830</v>
      </c>
      <c r="G29" s="111"/>
      <c r="H29" s="112" t="e">
        <f ca="1">AI_SET_DF('E10'!A47)</f>
        <v>#NAME?</v>
      </c>
      <c r="L29" s="109"/>
      <c r="M29" s="110"/>
      <c r="N29" s="111"/>
      <c r="O29" s="173"/>
      <c r="P29" s="31"/>
      <c r="Q29" s="41"/>
      <c r="R29" s="113"/>
      <c r="S29" s="90"/>
      <c r="T29" s="113"/>
      <c r="U29" s="90"/>
      <c r="V29" s="113"/>
    </row>
    <row r="30" spans="1:26" s="112" customFormat="1" ht="15" customHeight="1" x14ac:dyDescent="0.25">
      <c r="A30" s="31" t="s">
        <v>1794</v>
      </c>
      <c r="B30" s="108" t="s">
        <v>2829</v>
      </c>
      <c r="C30" s="109"/>
      <c r="D30" s="81" t="s">
        <v>2829</v>
      </c>
      <c r="E30" s="110"/>
      <c r="F30" s="60" t="s">
        <v>2829</v>
      </c>
      <c r="G30" s="111"/>
      <c r="H30" s="112" t="e">
        <f ca="1">AI_SUM(A27,A28)</f>
        <v>#NAME?</v>
      </c>
      <c r="L30" s="109">
        <v>7</v>
      </c>
      <c r="M30" s="110">
        <v>7</v>
      </c>
      <c r="N30" s="111">
        <v>7</v>
      </c>
      <c r="O30" s="173" t="s">
        <v>1905</v>
      </c>
      <c r="P30" s="31"/>
      <c r="Q30" s="41"/>
      <c r="R30" s="113"/>
      <c r="S30" s="90"/>
      <c r="T30" s="113"/>
      <c r="U30" s="90"/>
      <c r="V30" s="113"/>
    </row>
    <row r="31" spans="1:26" s="112" customFormat="1" ht="15" customHeight="1" x14ac:dyDescent="0.25">
      <c r="A31" s="31" t="s">
        <v>1795</v>
      </c>
      <c r="B31" s="108" t="s">
        <v>1860</v>
      </c>
      <c r="C31" s="109"/>
      <c r="D31" s="81" t="s">
        <v>1860</v>
      </c>
      <c r="E31" s="110"/>
      <c r="F31" s="60" t="s">
        <v>1860</v>
      </c>
      <c r="G31" s="111"/>
      <c r="H31" s="112" t="e">
        <f ca="1">AI_IG(A33,ALL,42)</f>
        <v>#NAME?</v>
      </c>
      <c r="I31" s="107"/>
      <c r="L31" s="109">
        <v>5</v>
      </c>
      <c r="M31" s="110">
        <v>5</v>
      </c>
      <c r="N31" s="111">
        <v>5</v>
      </c>
      <c r="O31" s="173" t="s">
        <v>1905</v>
      </c>
      <c r="P31" s="31"/>
      <c r="Q31" s="41"/>
      <c r="R31" s="113"/>
      <c r="S31" s="90"/>
      <c r="T31" s="113"/>
      <c r="U31" s="90"/>
      <c r="V31" s="113"/>
    </row>
    <row r="32" spans="1:26" s="112" customFormat="1" ht="15" customHeight="1" x14ac:dyDescent="0.25">
      <c r="A32" s="31" t="s">
        <v>1796</v>
      </c>
      <c r="B32" s="108" t="s">
        <v>1866</v>
      </c>
      <c r="C32" s="109"/>
      <c r="D32" s="81" t="s">
        <v>1866</v>
      </c>
      <c r="E32" s="110"/>
      <c r="F32" s="60" t="s">
        <v>1866</v>
      </c>
      <c r="G32" s="111"/>
      <c r="H32" s="112" t="e">
        <f ca="1">AI_HY(A33,ALL,42)</f>
        <v>#NAME?</v>
      </c>
      <c r="I32" s="107"/>
      <c r="L32" s="109">
        <v>5</v>
      </c>
      <c r="M32" s="110">
        <v>5</v>
      </c>
      <c r="N32" s="111">
        <v>5</v>
      </c>
      <c r="O32" s="173" t="s">
        <v>1905</v>
      </c>
      <c r="P32" s="31"/>
      <c r="Q32" s="41"/>
      <c r="R32" s="113"/>
      <c r="S32" s="90"/>
      <c r="T32" s="113"/>
      <c r="U32" s="90"/>
      <c r="V32" s="113"/>
    </row>
    <row r="33" spans="1:22" s="112" customFormat="1" ht="15" customHeight="1" x14ac:dyDescent="0.25">
      <c r="A33" s="31" t="s">
        <v>1797</v>
      </c>
      <c r="B33" s="108" t="s">
        <v>2461</v>
      </c>
      <c r="C33" s="109"/>
      <c r="D33" s="81" t="s">
        <v>2461</v>
      </c>
      <c r="E33" s="110"/>
      <c r="F33" s="60" t="s">
        <v>2461</v>
      </c>
      <c r="G33" s="111"/>
      <c r="H33" s="112" t="e">
        <f ca="1">AI_SET_DF('E10'!A34)</f>
        <v>#NAME?</v>
      </c>
      <c r="I33" s="107"/>
      <c r="L33" s="109">
        <v>7</v>
      </c>
      <c r="M33" s="110">
        <v>7</v>
      </c>
      <c r="N33" s="111">
        <v>7</v>
      </c>
      <c r="O33" s="173" t="s">
        <v>1905</v>
      </c>
      <c r="P33" s="31"/>
      <c r="Q33" s="41"/>
      <c r="R33" s="113"/>
      <c r="S33" s="90"/>
      <c r="T33" s="113"/>
      <c r="U33" s="90"/>
      <c r="V33" s="113"/>
    </row>
    <row r="34" spans="1:22" s="112" customFormat="1" ht="15" hidden="1" customHeight="1" x14ac:dyDescent="0.25">
      <c r="A34" s="59" t="s">
        <v>2894</v>
      </c>
      <c r="B34" s="61" t="s">
        <v>2898</v>
      </c>
      <c r="C34" s="61"/>
      <c r="D34" s="347" t="s">
        <v>2898</v>
      </c>
      <c r="E34" s="347"/>
      <c r="F34" s="60" t="s">
        <v>2898</v>
      </c>
      <c r="G34" s="60"/>
      <c r="H34" s="59" t="e">
        <f ca="1">AI_SET_DF('E10'!A58)</f>
        <v>#NAME?</v>
      </c>
      <c r="I34" s="59"/>
      <c r="J34" s="59"/>
      <c r="K34" s="59"/>
      <c r="L34" s="61">
        <v>1</v>
      </c>
      <c r="M34" s="81">
        <v>1</v>
      </c>
      <c r="N34" s="60">
        <v>1</v>
      </c>
      <c r="O34" s="258"/>
    </row>
    <row r="35" spans="1:22" s="112" customFormat="1" ht="15" hidden="1" customHeight="1" x14ac:dyDescent="0.25">
      <c r="A35" s="59" t="s">
        <v>2895</v>
      </c>
      <c r="B35" s="61" t="s">
        <v>2899</v>
      </c>
      <c r="C35" s="61"/>
      <c r="D35" s="347" t="s">
        <v>2899</v>
      </c>
      <c r="E35" s="347"/>
      <c r="F35" s="60" t="s">
        <v>2899</v>
      </c>
      <c r="G35" s="60"/>
      <c r="H35" s="59" t="e">
        <f ca="1">AI_SET_DF('E10'!A59)</f>
        <v>#NAME?</v>
      </c>
      <c r="I35" s="59"/>
      <c r="J35" s="59"/>
      <c r="K35" s="59"/>
      <c r="L35" s="61">
        <v>1</v>
      </c>
      <c r="M35" s="81">
        <v>1</v>
      </c>
      <c r="N35" s="60">
        <v>1</v>
      </c>
      <c r="O35" s="258"/>
    </row>
    <row r="36" spans="1:22" s="112" customFormat="1" ht="15" hidden="1" customHeight="1" x14ac:dyDescent="0.25">
      <c r="A36" s="31" t="s">
        <v>2832</v>
      </c>
      <c r="B36" s="108" t="s">
        <v>2834</v>
      </c>
      <c r="C36" s="109"/>
      <c r="D36" s="81" t="s">
        <v>2834</v>
      </c>
      <c r="E36" s="110"/>
      <c r="F36" s="60" t="s">
        <v>2834</v>
      </c>
      <c r="G36" s="111"/>
      <c r="H36" s="112" t="e">
        <f ca="1">AI_SET_DF('E10'!A43)</f>
        <v>#NAME?</v>
      </c>
      <c r="I36" s="107"/>
      <c r="L36" s="109"/>
      <c r="M36" s="110"/>
      <c r="N36" s="111"/>
      <c r="O36" s="173"/>
      <c r="P36" s="31"/>
      <c r="Q36" s="41"/>
      <c r="R36" s="113"/>
      <c r="S36" s="90"/>
      <c r="T36" s="113"/>
      <c r="U36" s="90"/>
      <c r="V36" s="113"/>
    </row>
    <row r="37" spans="1:22" s="112" customFormat="1" ht="15" hidden="1" customHeight="1" x14ac:dyDescent="0.25">
      <c r="A37" s="31" t="s">
        <v>2833</v>
      </c>
      <c r="B37" s="108" t="s">
        <v>2835</v>
      </c>
      <c r="C37" s="109"/>
      <c r="D37" s="81" t="s">
        <v>2835</v>
      </c>
      <c r="E37" s="110"/>
      <c r="F37" s="60" t="s">
        <v>2835</v>
      </c>
      <c r="G37" s="111"/>
      <c r="H37" s="112" t="e">
        <f ca="1">AI_SET_DF('E10'!A48)</f>
        <v>#NAME?</v>
      </c>
      <c r="I37" s="107"/>
      <c r="L37" s="109"/>
      <c r="M37" s="110"/>
      <c r="N37" s="111"/>
      <c r="O37" s="173"/>
      <c r="P37" s="31"/>
      <c r="Q37" s="41"/>
      <c r="R37" s="113"/>
      <c r="S37" s="90"/>
      <c r="T37" s="113"/>
      <c r="U37" s="90"/>
      <c r="V37" s="113"/>
    </row>
    <row r="38" spans="1:22" s="112" customFormat="1" ht="15" hidden="1" customHeight="1" x14ac:dyDescent="0.25">
      <c r="A38" s="31" t="s">
        <v>2831</v>
      </c>
      <c r="B38" s="108" t="s">
        <v>2836</v>
      </c>
      <c r="C38" s="109"/>
      <c r="D38" s="81" t="s">
        <v>2836</v>
      </c>
      <c r="E38" s="110"/>
      <c r="F38" s="60" t="s">
        <v>2836</v>
      </c>
      <c r="G38" s="111"/>
      <c r="H38" s="112" t="e">
        <f ca="1">AI_SUM(A4,A5,A19,A22,A26,A30,A33,A34,A35)</f>
        <v>#NAME?</v>
      </c>
      <c r="I38" s="107"/>
      <c r="L38" s="109">
        <v>1</v>
      </c>
      <c r="M38" s="110">
        <v>1</v>
      </c>
      <c r="N38" s="111">
        <v>1</v>
      </c>
      <c r="O38" s="173"/>
      <c r="P38" s="31"/>
      <c r="Q38" s="41"/>
      <c r="R38" s="113"/>
      <c r="S38" s="90"/>
      <c r="T38" s="113"/>
      <c r="U38" s="90"/>
      <c r="V38" s="113"/>
    </row>
    <row r="39" spans="1:22" s="112" customFormat="1" ht="15" customHeight="1" x14ac:dyDescent="0.25">
      <c r="A39" s="31" t="s">
        <v>1798</v>
      </c>
      <c r="B39" s="108" t="s">
        <v>2435</v>
      </c>
      <c r="C39" s="109"/>
      <c r="D39" s="81" t="s">
        <v>2435</v>
      </c>
      <c r="E39" s="110"/>
      <c r="F39" s="60" t="s">
        <v>2435</v>
      </c>
      <c r="G39" s="111"/>
      <c r="H39" s="112" t="e">
        <f ca="1">AI_SET_DF('E10'!A49)</f>
        <v>#NAME?</v>
      </c>
      <c r="I39" s="107"/>
      <c r="L39" s="109">
        <v>7</v>
      </c>
      <c r="M39" s="110">
        <v>7</v>
      </c>
      <c r="N39" s="111">
        <v>7</v>
      </c>
      <c r="O39" s="173" t="s">
        <v>1906</v>
      </c>
      <c r="P39" s="31"/>
      <c r="Q39" s="113"/>
      <c r="R39" s="113"/>
      <c r="S39" s="113"/>
      <c r="T39" s="113"/>
      <c r="U39" s="113"/>
      <c r="V39" s="113"/>
    </row>
    <row r="40" spans="1:22" s="112" customFormat="1" ht="15" hidden="1" customHeight="1" x14ac:dyDescent="0.25">
      <c r="A40" s="31" t="s">
        <v>1893</v>
      </c>
      <c r="B40" s="108" t="s">
        <v>2431</v>
      </c>
      <c r="C40" s="109"/>
      <c r="D40" s="81" t="s">
        <v>2431</v>
      </c>
      <c r="E40" s="110"/>
      <c r="F40" s="60" t="s">
        <v>2431</v>
      </c>
      <c r="G40" s="111"/>
      <c r="H40" s="112" t="e">
        <f ca="1">AI_SET_DF('E10'!A52)</f>
        <v>#NAME?</v>
      </c>
      <c r="I40" s="107"/>
      <c r="L40" s="109"/>
      <c r="M40" s="110"/>
      <c r="N40" s="111"/>
      <c r="O40" s="173" t="s">
        <v>1906</v>
      </c>
      <c r="P40" s="31"/>
    </row>
    <row r="41" spans="1:22" s="112" customFormat="1" ht="15" customHeight="1" x14ac:dyDescent="0.25">
      <c r="A41" s="31" t="s">
        <v>1799</v>
      </c>
      <c r="B41" s="108" t="s">
        <v>1892</v>
      </c>
      <c r="C41" s="109"/>
      <c r="D41" s="81" t="s">
        <v>1892</v>
      </c>
      <c r="E41" s="110"/>
      <c r="F41" s="60" t="s">
        <v>1892</v>
      </c>
      <c r="G41" s="111"/>
      <c r="H41" s="112" t="e">
        <f ca="1">AI_DIFF(A40,A44)</f>
        <v>#NAME?</v>
      </c>
      <c r="I41" s="107"/>
      <c r="L41" s="109">
        <v>7</v>
      </c>
      <c r="M41" s="110">
        <v>7</v>
      </c>
      <c r="N41" s="111">
        <v>7</v>
      </c>
      <c r="O41" s="173" t="s">
        <v>1906</v>
      </c>
      <c r="P41" s="31"/>
    </row>
    <row r="42" spans="1:22" s="112" customFormat="1" ht="15" hidden="1" customHeight="1" x14ac:dyDescent="0.25">
      <c r="A42" s="31" t="s">
        <v>1896</v>
      </c>
      <c r="B42" s="108" t="s">
        <v>2432</v>
      </c>
      <c r="C42" s="109"/>
      <c r="D42" s="81" t="s">
        <v>2432</v>
      </c>
      <c r="E42" s="110"/>
      <c r="F42" s="60" t="s">
        <v>2432</v>
      </c>
      <c r="G42" s="111"/>
      <c r="H42" s="112" t="e">
        <f ca="1">AI_SET_DF('E10'!A54)</f>
        <v>#NAME?</v>
      </c>
      <c r="I42" s="107"/>
      <c r="L42" s="109"/>
      <c r="M42" s="110"/>
      <c r="N42" s="111"/>
      <c r="O42" s="173" t="s">
        <v>1906</v>
      </c>
      <c r="P42" s="31"/>
    </row>
    <row r="43" spans="1:22" s="112" customFormat="1" ht="15" customHeight="1" x14ac:dyDescent="0.25">
      <c r="A43" s="31" t="s">
        <v>1801</v>
      </c>
      <c r="B43" s="108" t="s">
        <v>1898</v>
      </c>
      <c r="C43" s="109"/>
      <c r="D43" s="81" t="s">
        <v>1898</v>
      </c>
      <c r="E43" s="110"/>
      <c r="F43" s="60" t="s">
        <v>1898</v>
      </c>
      <c r="G43" s="111"/>
      <c r="H43" s="112" t="e">
        <f ca="1">AI_DIFF(A42,A45)</f>
        <v>#NAME?</v>
      </c>
      <c r="I43" s="107"/>
      <c r="L43" s="109">
        <v>7</v>
      </c>
      <c r="M43" s="110">
        <v>7</v>
      </c>
      <c r="N43" s="111">
        <v>7</v>
      </c>
      <c r="O43" s="173" t="s">
        <v>1906</v>
      </c>
      <c r="P43" s="31"/>
    </row>
    <row r="44" spans="1:22" s="112" customFormat="1" ht="15" hidden="1" customHeight="1" x14ac:dyDescent="0.25">
      <c r="A44" s="31" t="s">
        <v>1895</v>
      </c>
      <c r="B44" s="108" t="s">
        <v>1890</v>
      </c>
      <c r="C44" s="109"/>
      <c r="D44" s="81" t="s">
        <v>1890</v>
      </c>
      <c r="E44" s="110"/>
      <c r="F44" s="60" t="s">
        <v>1890</v>
      </c>
      <c r="G44" s="111"/>
      <c r="H44" s="112" t="e">
        <f ca="1">AI_EQ_ETF(A40,90)</f>
        <v>#NAME?</v>
      </c>
      <c r="I44" s="107"/>
      <c r="L44" s="109"/>
      <c r="M44" s="110"/>
      <c r="N44" s="111"/>
      <c r="O44" s="173" t="s">
        <v>1906</v>
      </c>
      <c r="P44" s="31"/>
    </row>
    <row r="45" spans="1:22" s="112" customFormat="1" ht="15" hidden="1" customHeight="1" x14ac:dyDescent="0.25">
      <c r="A45" s="31" t="s">
        <v>1894</v>
      </c>
      <c r="B45" s="108" t="s">
        <v>1891</v>
      </c>
      <c r="C45" s="109"/>
      <c r="D45" s="81" t="s">
        <v>1891</v>
      </c>
      <c r="E45" s="110"/>
      <c r="F45" s="60" t="s">
        <v>1891</v>
      </c>
      <c r="G45" s="111"/>
      <c r="H45" s="112" t="e">
        <f ca="1">AI_EQ_ETF(A42,92)</f>
        <v>#NAME?</v>
      </c>
      <c r="I45" s="107"/>
      <c r="L45" s="109"/>
      <c r="M45" s="110"/>
      <c r="N45" s="111"/>
      <c r="O45" s="173" t="s">
        <v>1906</v>
      </c>
      <c r="P45" s="31"/>
    </row>
    <row r="46" spans="1:22" s="112" customFormat="1" ht="15" customHeight="1" x14ac:dyDescent="0.25">
      <c r="A46" s="31" t="s">
        <v>1800</v>
      </c>
      <c r="B46" s="108" t="s">
        <v>1897</v>
      </c>
      <c r="C46" s="109"/>
      <c r="D46" s="81" t="s">
        <v>1897</v>
      </c>
      <c r="E46" s="110"/>
      <c r="F46" s="60" t="s">
        <v>1897</v>
      </c>
      <c r="G46" s="111"/>
      <c r="H46" s="112" t="e">
        <f ca="1">AI_SUM(A44,A45)</f>
        <v>#NAME?</v>
      </c>
      <c r="I46" s="107"/>
      <c r="L46" s="109">
        <v>7</v>
      </c>
      <c r="M46" s="110">
        <v>7</v>
      </c>
      <c r="N46" s="111">
        <v>7</v>
      </c>
      <c r="O46" s="173" t="s">
        <v>1906</v>
      </c>
      <c r="P46" s="31"/>
    </row>
    <row r="47" spans="1:22" s="112" customFormat="1" ht="15" hidden="1" customHeight="1" x14ac:dyDescent="0.25">
      <c r="A47" s="31" t="s">
        <v>2837</v>
      </c>
      <c r="B47" s="108" t="s">
        <v>2843</v>
      </c>
      <c r="C47" s="109"/>
      <c r="D47" s="81" t="s">
        <v>2843</v>
      </c>
      <c r="E47" s="110"/>
      <c r="F47" s="60" t="s">
        <v>2843</v>
      </c>
      <c r="G47" s="111"/>
      <c r="H47" s="112" t="e">
        <f ca="1">AI_SUM('E10'!A50,'E10'!A53)</f>
        <v>#NAME?</v>
      </c>
      <c r="L47" s="109"/>
      <c r="M47" s="110"/>
      <c r="N47" s="111"/>
      <c r="O47" s="173" t="s">
        <v>1906</v>
      </c>
      <c r="P47" s="31"/>
    </row>
    <row r="48" spans="1:22" s="112" customFormat="1" ht="15" hidden="1" customHeight="1" x14ac:dyDescent="0.25">
      <c r="A48" s="31" t="s">
        <v>1802</v>
      </c>
      <c r="B48" s="108" t="s">
        <v>2586</v>
      </c>
      <c r="C48" s="109"/>
      <c r="D48" s="81" t="s">
        <v>2586</v>
      </c>
      <c r="E48" s="110"/>
      <c r="F48" s="60" t="s">
        <v>2586</v>
      </c>
      <c r="G48" s="111"/>
      <c r="H48" s="112" t="e">
        <f ca="1">AI_SUM(Assets!A14,Assets!A17,Assets!A21,Assets!A22,Assets!A23,Assets!A24,Assets!A25,Assets!A26,Assets!A27,'E10'!A53)</f>
        <v>#NAME?</v>
      </c>
      <c r="L48" s="109"/>
      <c r="M48" s="110"/>
      <c r="N48" s="111"/>
      <c r="O48" s="173"/>
      <c r="P48" s="31"/>
    </row>
    <row r="49" spans="1:16" s="12" customFormat="1" ht="15" hidden="1" customHeight="1" x14ac:dyDescent="0.25">
      <c r="A49" s="14" t="s">
        <v>2413</v>
      </c>
      <c r="B49" s="210" t="s">
        <v>2414</v>
      </c>
      <c r="C49" s="15"/>
      <c r="D49" s="257" t="s">
        <v>2414</v>
      </c>
      <c r="E49" s="257"/>
      <c r="F49" s="56" t="s">
        <v>2414</v>
      </c>
      <c r="G49" s="7"/>
      <c r="H49" s="12" t="e">
        <f ca="1">AI_SET_DF('E07'!A26)</f>
        <v>#NAME?</v>
      </c>
      <c r="I49" s="208"/>
      <c r="L49" s="13">
        <v>2</v>
      </c>
      <c r="M49" s="18">
        <v>2</v>
      </c>
      <c r="N49" s="22">
        <v>2</v>
      </c>
      <c r="O49" s="174"/>
    </row>
    <row r="50" spans="1:16" s="112" customFormat="1" ht="15" customHeight="1" x14ac:dyDescent="0.25">
      <c r="A50" s="31" t="s">
        <v>969</v>
      </c>
      <c r="B50" s="108" t="s">
        <v>2851</v>
      </c>
      <c r="C50" s="109"/>
      <c r="D50" s="81" t="s">
        <v>2851</v>
      </c>
      <c r="E50" s="110"/>
      <c r="F50" s="60" t="s">
        <v>2851</v>
      </c>
      <c r="G50" s="111"/>
      <c r="H50" s="112" t="e">
        <f ca="1">AI_SUM(A46,A43,A41,A39,A33,A30,A26,A22,A19,A5,A4,A34,A35)</f>
        <v>#NAME?</v>
      </c>
      <c r="L50" s="109">
        <v>7</v>
      </c>
      <c r="M50" s="110">
        <v>7</v>
      </c>
      <c r="N50" s="111">
        <v>7</v>
      </c>
      <c r="O50" s="173" t="s">
        <v>1909</v>
      </c>
      <c r="P50" s="31"/>
    </row>
    <row r="51" spans="1:16" ht="15" hidden="1" customHeight="1" x14ac:dyDescent="0.2">
      <c r="A51" s="112" t="s">
        <v>2591</v>
      </c>
      <c r="B51" s="109" t="s">
        <v>2592</v>
      </c>
      <c r="C51" s="109"/>
      <c r="D51" s="110" t="s">
        <v>2592</v>
      </c>
      <c r="E51" s="110"/>
      <c r="F51" s="111" t="s">
        <v>2592</v>
      </c>
      <c r="G51" s="111"/>
      <c r="H51" s="112" t="e">
        <f ca="1">AI_BOND_SUM($A$19,ALL,32)</f>
        <v>#NAME?</v>
      </c>
      <c r="I51" s="112"/>
      <c r="J51" s="112"/>
      <c r="K51" s="112"/>
      <c r="L51" s="109"/>
      <c r="M51" s="110"/>
      <c r="N51" s="111"/>
      <c r="O51" s="173" t="s">
        <v>1905</v>
      </c>
    </row>
    <row r="52" spans="1:16" ht="15" hidden="1" customHeight="1" x14ac:dyDescent="0.25">
      <c r="A52" s="59" t="s">
        <v>2815</v>
      </c>
      <c r="B52" s="61" t="s">
        <v>3095</v>
      </c>
      <c r="C52" s="61"/>
      <c r="D52" s="81" t="s">
        <v>3095</v>
      </c>
      <c r="E52" s="81"/>
      <c r="F52" s="60" t="s">
        <v>3095</v>
      </c>
      <c r="G52" s="60"/>
      <c r="H52" s="59" t="e">
        <f ca="1">AI_SET_DF(SI05_07!A96)</f>
        <v>#NAME?</v>
      </c>
      <c r="I52" s="59"/>
      <c r="J52" s="59"/>
      <c r="K52" s="59"/>
      <c r="L52" s="61">
        <v>1</v>
      </c>
      <c r="M52" s="81">
        <v>1</v>
      </c>
      <c r="N52" s="60">
        <v>1</v>
      </c>
      <c r="O52" s="258"/>
    </row>
    <row r="53" spans="1:16" ht="15" hidden="1" customHeight="1" x14ac:dyDescent="0.25">
      <c r="A53" s="59" t="s">
        <v>2901</v>
      </c>
      <c r="B53" s="61" t="s">
        <v>3096</v>
      </c>
      <c r="C53" s="61"/>
      <c r="D53" s="81" t="s">
        <v>3096</v>
      </c>
      <c r="E53" s="81"/>
      <c r="F53" s="60" t="s">
        <v>3096</v>
      </c>
      <c r="G53" s="60"/>
      <c r="H53" s="59" t="e">
        <f ca="1">AI_SET_DF(SI05_07!A106)</f>
        <v>#NAME?</v>
      </c>
      <c r="I53" s="59"/>
      <c r="J53" s="59"/>
      <c r="K53" s="59"/>
      <c r="L53" s="61">
        <v>1</v>
      </c>
      <c r="M53" s="81">
        <v>1</v>
      </c>
      <c r="N53" s="60">
        <v>1</v>
      </c>
      <c r="O53" s="258"/>
    </row>
  </sheetData>
  <autoFilter ref="A2:Z53">
    <filterColumn colId="13">
      <filters>
        <filter val="5"/>
        <filter val="7"/>
      </filters>
    </filterColumn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0" zoomScaleNormal="80" workbookViewId="0">
      <selection activeCell="L14" sqref="L14"/>
    </sheetView>
  </sheetViews>
  <sheetFormatPr defaultRowHeight="15" x14ac:dyDescent="0.25"/>
  <cols>
    <col min="1" max="1" width="40.140625" style="264" bestFit="1" customWidth="1"/>
    <col min="2" max="4" width="12.7109375" style="196" customWidth="1"/>
    <col min="5" max="9" width="12.7109375" style="114" customWidth="1"/>
    <col min="10" max="16384" width="9.140625" style="264"/>
  </cols>
  <sheetData>
    <row r="1" spans="1:22" s="256" customFormat="1" ht="15" customHeight="1" x14ac:dyDescent="0.2"/>
    <row r="2" spans="1:22" s="31" customFormat="1" ht="15" customHeight="1" x14ac:dyDescent="0.25">
      <c r="A2" s="31" t="s">
        <v>3197</v>
      </c>
      <c r="B2" s="32" t="s">
        <v>1623</v>
      </c>
      <c r="C2" s="32" t="s">
        <v>1624</v>
      </c>
      <c r="D2" s="35"/>
      <c r="E2" s="35"/>
      <c r="F2" s="40"/>
      <c r="G2" s="40"/>
      <c r="H2" s="31" t="s">
        <v>1889</v>
      </c>
      <c r="I2" s="31" t="s">
        <v>1886</v>
      </c>
      <c r="J2" s="31" t="s">
        <v>1887</v>
      </c>
      <c r="K2" s="31" t="s">
        <v>1888</v>
      </c>
      <c r="L2" s="348"/>
      <c r="M2" s="37"/>
      <c r="N2" s="40"/>
      <c r="O2" s="59"/>
      <c r="P2" s="59"/>
    </row>
    <row r="3" spans="1:22" s="112" customFormat="1" ht="15" customHeight="1" x14ac:dyDescent="0.25">
      <c r="A3" s="57" t="s">
        <v>2846</v>
      </c>
      <c r="B3" s="27"/>
      <c r="C3" s="327"/>
      <c r="D3" s="328" t="s">
        <v>171</v>
      </c>
      <c r="E3" s="329"/>
      <c r="F3" s="330" t="s">
        <v>172</v>
      </c>
      <c r="G3" s="331"/>
      <c r="H3" s="332"/>
      <c r="I3" s="57" t="s">
        <v>1884</v>
      </c>
      <c r="J3" s="332" t="s">
        <v>1885</v>
      </c>
      <c r="K3" s="332">
        <v>184</v>
      </c>
      <c r="L3" s="349">
        <v>1</v>
      </c>
      <c r="M3" s="329">
        <v>1</v>
      </c>
      <c r="N3" s="331">
        <v>1</v>
      </c>
      <c r="O3" s="333"/>
      <c r="P3" s="332"/>
      <c r="Q3" s="325"/>
    </row>
    <row r="4" spans="1:22" s="112" customFormat="1" ht="15" customHeight="1" x14ac:dyDescent="0.25">
      <c r="A4" s="57" t="s">
        <v>3198</v>
      </c>
      <c r="B4" s="340" t="s">
        <v>3202</v>
      </c>
      <c r="C4" s="62"/>
      <c r="D4" s="63" t="s">
        <v>3202</v>
      </c>
      <c r="E4" s="63"/>
      <c r="F4" s="64" t="s">
        <v>3202</v>
      </c>
      <c r="G4" s="339"/>
      <c r="H4" s="334" t="e">
        <f ca="1">AI_SET_DF(Assets!A18)</f>
        <v>#NAME?</v>
      </c>
      <c r="I4" s="57" t="s">
        <v>1905</v>
      </c>
      <c r="J4" s="334" t="s">
        <v>2544</v>
      </c>
      <c r="K4" s="334">
        <v>38</v>
      </c>
      <c r="L4" s="350">
        <v>1</v>
      </c>
      <c r="M4" s="328">
        <v>1</v>
      </c>
      <c r="N4" s="330">
        <v>1</v>
      </c>
      <c r="O4" s="335" t="s">
        <v>1905</v>
      </c>
      <c r="P4" s="57"/>
      <c r="Q4" s="326"/>
      <c r="R4" s="113"/>
      <c r="S4" s="90"/>
      <c r="T4" s="113"/>
      <c r="U4" s="90"/>
      <c r="V4" s="113"/>
    </row>
    <row r="5" spans="1:22" ht="15" customHeight="1" x14ac:dyDescent="0.25">
      <c r="A5" s="57" t="s">
        <v>3199</v>
      </c>
      <c r="B5" s="341" t="s">
        <v>3203</v>
      </c>
      <c r="C5" s="342"/>
      <c r="D5" s="343" t="s">
        <v>3203</v>
      </c>
      <c r="E5" s="344"/>
      <c r="F5" s="345" t="s">
        <v>3203</v>
      </c>
      <c r="G5" s="346"/>
      <c r="H5" s="334" t="e">
        <f ca="1">AI_SET_DF(Assets!A19)</f>
        <v>#NAME?</v>
      </c>
      <c r="I5" s="336"/>
      <c r="J5" s="337"/>
      <c r="K5" s="337"/>
      <c r="L5" s="350">
        <v>1</v>
      </c>
      <c r="M5" s="351">
        <v>1</v>
      </c>
      <c r="N5" s="330">
        <v>1</v>
      </c>
      <c r="O5" s="334"/>
      <c r="P5" s="338"/>
    </row>
    <row r="6" spans="1:22" ht="15" customHeight="1" x14ac:dyDescent="0.25">
      <c r="A6" s="57" t="s">
        <v>3200</v>
      </c>
      <c r="B6" s="341" t="s">
        <v>3204</v>
      </c>
      <c r="C6" s="342"/>
      <c r="D6" s="343" t="s">
        <v>3204</v>
      </c>
      <c r="E6" s="344"/>
      <c r="F6" s="345" t="s">
        <v>3204</v>
      </c>
      <c r="G6" s="346"/>
      <c r="H6" s="334" t="e">
        <f ca="1">AI_SET_DF(Assets!A20)</f>
        <v>#NAME?</v>
      </c>
      <c r="I6" s="336"/>
      <c r="J6" s="337"/>
      <c r="K6" s="337"/>
      <c r="L6" s="350">
        <v>1</v>
      </c>
      <c r="M6" s="351">
        <v>1</v>
      </c>
      <c r="N6" s="330">
        <v>1</v>
      </c>
      <c r="O6" s="334"/>
      <c r="P6" s="338"/>
    </row>
    <row r="7" spans="1:22" ht="15" customHeight="1" x14ac:dyDescent="0.25">
      <c r="A7" s="42" t="s">
        <v>3201</v>
      </c>
      <c r="B7" s="341" t="s">
        <v>3205</v>
      </c>
      <c r="C7" s="342"/>
      <c r="D7" s="343" t="s">
        <v>3205</v>
      </c>
      <c r="E7" s="344"/>
      <c r="F7" s="345" t="s">
        <v>3205</v>
      </c>
      <c r="G7" s="346"/>
      <c r="H7" s="334" t="e">
        <f ca="1">AI_SUM(A4,A5,A6)</f>
        <v>#NAME?</v>
      </c>
      <c r="I7" s="336"/>
      <c r="J7" s="337"/>
      <c r="K7" s="337"/>
      <c r="L7" s="350">
        <v>1</v>
      </c>
      <c r="M7" s="351">
        <v>1</v>
      </c>
      <c r="N7" s="330">
        <v>1</v>
      </c>
      <c r="O7" s="334"/>
      <c r="P7" s="338"/>
    </row>
    <row r="8" spans="1:22" ht="15" customHeight="1" x14ac:dyDescent="0.25">
      <c r="A8" s="266"/>
      <c r="B8" s="254"/>
      <c r="C8" s="254"/>
      <c r="D8" s="254"/>
      <c r="E8" s="255"/>
      <c r="J8" s="196"/>
      <c r="K8" s="196"/>
      <c r="L8" s="196"/>
      <c r="M8" s="196"/>
    </row>
    <row r="9" spans="1:22" ht="15" customHeight="1" x14ac:dyDescent="0.25">
      <c r="A9" s="265"/>
      <c r="B9" s="254"/>
      <c r="C9" s="254"/>
      <c r="D9" s="254"/>
      <c r="E9" s="255"/>
      <c r="J9" s="196"/>
      <c r="K9" s="196"/>
      <c r="L9" s="196"/>
      <c r="M9" s="196"/>
    </row>
    <row r="10" spans="1:22" ht="15" customHeight="1" x14ac:dyDescent="0.25">
      <c r="B10" s="254"/>
      <c r="C10" s="254"/>
      <c r="D10" s="254"/>
      <c r="E10" s="164"/>
      <c r="J10" s="196"/>
      <c r="K10" s="196"/>
      <c r="L10" s="196"/>
      <c r="M10" s="196"/>
    </row>
    <row r="11" spans="1:22" ht="15" customHeight="1" x14ac:dyDescent="0.25">
      <c r="J11" s="196"/>
      <c r="K11" s="196"/>
      <c r="L11" s="196"/>
      <c r="M11" s="196"/>
    </row>
    <row r="12" spans="1:22" ht="15" customHeight="1" x14ac:dyDescent="0.25">
      <c r="J12" s="196"/>
      <c r="K12" s="196"/>
      <c r="L12" s="196"/>
      <c r="M12" s="196"/>
    </row>
    <row r="13" spans="1:22" ht="15" customHeight="1" x14ac:dyDescent="0.25">
      <c r="J13" s="196"/>
      <c r="K13" s="196"/>
      <c r="L13" s="196"/>
      <c r="M13" s="196"/>
    </row>
    <row r="14" spans="1:22" ht="15" customHeight="1" x14ac:dyDescent="0.25">
      <c r="J14" s="196"/>
      <c r="K14" s="196"/>
      <c r="L14" s="196"/>
      <c r="M14" s="196"/>
    </row>
    <row r="15" spans="1:22" ht="15" customHeight="1" x14ac:dyDescent="0.25">
      <c r="J15" s="196"/>
      <c r="K15" s="196"/>
      <c r="L15" s="196"/>
      <c r="M15" s="196"/>
    </row>
    <row r="16" spans="1:22" ht="15" customHeight="1" x14ac:dyDescent="0.25">
      <c r="J16" s="196"/>
      <c r="K16" s="196"/>
      <c r="L16" s="196"/>
      <c r="M16" s="196"/>
    </row>
    <row r="17" spans="10:13" ht="15" customHeight="1" x14ac:dyDescent="0.25">
      <c r="J17" s="196"/>
      <c r="K17" s="196"/>
      <c r="L17" s="196"/>
      <c r="M17" s="196"/>
    </row>
    <row r="18" spans="10:13" ht="15" customHeight="1" x14ac:dyDescent="0.25">
      <c r="J18" s="196"/>
      <c r="K18" s="196"/>
      <c r="L18" s="196"/>
      <c r="M18" s="196"/>
    </row>
    <row r="19" spans="10:13" ht="15" customHeight="1" x14ac:dyDescent="0.25">
      <c r="J19" s="196"/>
      <c r="K19" s="196"/>
      <c r="L19" s="196"/>
      <c r="M19" s="196"/>
    </row>
    <row r="20" spans="10:13" ht="15" customHeight="1" x14ac:dyDescent="0.25">
      <c r="J20" s="196"/>
      <c r="K20" s="196"/>
      <c r="L20" s="196"/>
      <c r="M20" s="196"/>
    </row>
    <row r="21" spans="10:13" ht="15" customHeight="1" x14ac:dyDescent="0.25">
      <c r="J21" s="196"/>
      <c r="K21" s="196"/>
      <c r="L21" s="196"/>
      <c r="M21" s="196"/>
    </row>
    <row r="22" spans="10:13" ht="15" customHeight="1" x14ac:dyDescent="0.25">
      <c r="J22" s="196"/>
      <c r="K22" s="196"/>
      <c r="L22" s="196"/>
      <c r="M22" s="196"/>
    </row>
    <row r="23" spans="10:13" ht="15" customHeight="1" x14ac:dyDescent="0.25">
      <c r="J23" s="196"/>
      <c r="K23" s="196"/>
      <c r="L23" s="196"/>
      <c r="M23" s="196"/>
    </row>
    <row r="24" spans="10:13" ht="15" customHeight="1" x14ac:dyDescent="0.25">
      <c r="J24" s="196"/>
      <c r="K24" s="196"/>
      <c r="L24" s="196"/>
      <c r="M24" s="196"/>
    </row>
    <row r="25" spans="10:13" ht="15" customHeight="1" x14ac:dyDescent="0.25">
      <c r="J25" s="196"/>
      <c r="K25" s="196"/>
      <c r="L25" s="196"/>
      <c r="M25" s="196"/>
    </row>
    <row r="26" spans="10:13" ht="15" customHeight="1" x14ac:dyDescent="0.25">
      <c r="J26" s="196"/>
      <c r="K26" s="196"/>
      <c r="L26" s="196"/>
      <c r="M26" s="196"/>
    </row>
    <row r="27" spans="10:13" ht="15" customHeight="1" x14ac:dyDescent="0.25">
      <c r="J27" s="196"/>
      <c r="K27" s="196"/>
      <c r="L27" s="196"/>
      <c r="M27" s="196"/>
    </row>
    <row r="28" spans="10:13" ht="15" customHeight="1" x14ac:dyDescent="0.25">
      <c r="J28" s="196"/>
      <c r="K28" s="196"/>
      <c r="L28" s="196"/>
      <c r="M28" s="196"/>
    </row>
    <row r="29" spans="10:13" ht="15" customHeight="1" x14ac:dyDescent="0.25">
      <c r="J29" s="196"/>
      <c r="K29" s="196"/>
      <c r="L29" s="196"/>
      <c r="M29" s="196"/>
    </row>
    <row r="30" spans="10:13" ht="15" customHeight="1" x14ac:dyDescent="0.25">
      <c r="J30" s="196"/>
      <c r="K30" s="196"/>
      <c r="L30" s="196"/>
      <c r="M30" s="196"/>
    </row>
    <row r="31" spans="10:13" ht="15" customHeight="1" x14ac:dyDescent="0.25">
      <c r="J31" s="196"/>
      <c r="K31" s="196"/>
      <c r="L31" s="196"/>
      <c r="M31" s="196"/>
    </row>
    <row r="32" spans="10:13" ht="15" customHeight="1" x14ac:dyDescent="0.25">
      <c r="J32" s="196"/>
      <c r="K32" s="196"/>
      <c r="L32" s="196"/>
      <c r="M32" s="196"/>
    </row>
    <row r="33" spans="10:13" ht="15" customHeight="1" x14ac:dyDescent="0.25">
      <c r="J33" s="196"/>
      <c r="K33" s="196"/>
      <c r="L33" s="196"/>
      <c r="M33" s="196"/>
    </row>
    <row r="34" spans="10:13" ht="15" customHeight="1" x14ac:dyDescent="0.25">
      <c r="J34" s="196"/>
      <c r="K34" s="196"/>
      <c r="L34" s="196"/>
      <c r="M34" s="196"/>
    </row>
    <row r="35" spans="10:13" ht="15" customHeight="1" x14ac:dyDescent="0.25">
      <c r="J35" s="196"/>
      <c r="K35" s="196"/>
      <c r="L35" s="196"/>
      <c r="M35" s="196"/>
    </row>
    <row r="36" spans="10:13" ht="15" customHeight="1" x14ac:dyDescent="0.25">
      <c r="J36" s="196"/>
      <c r="K36" s="196"/>
      <c r="L36" s="196"/>
      <c r="M36" s="196"/>
    </row>
    <row r="37" spans="10:13" ht="15" customHeight="1" x14ac:dyDescent="0.25">
      <c r="J37" s="196"/>
      <c r="K37" s="196"/>
      <c r="L37" s="196"/>
      <c r="M37" s="196"/>
    </row>
    <row r="38" spans="10:13" ht="15" customHeight="1" x14ac:dyDescent="0.25">
      <c r="J38" s="196"/>
      <c r="K38" s="196"/>
      <c r="L38" s="196"/>
      <c r="M38" s="196"/>
    </row>
    <row r="39" spans="10:13" ht="15" customHeight="1" x14ac:dyDescent="0.25">
      <c r="J39" s="196"/>
      <c r="K39" s="196"/>
      <c r="L39" s="196"/>
      <c r="M39" s="196"/>
    </row>
    <row r="40" spans="10:13" ht="15" customHeight="1" x14ac:dyDescent="0.25">
      <c r="J40" s="196"/>
      <c r="K40" s="196"/>
      <c r="L40" s="196"/>
      <c r="M40" s="196"/>
    </row>
    <row r="41" spans="10:13" ht="15" customHeight="1" x14ac:dyDescent="0.25"/>
    <row r="42" spans="10:13" ht="15" customHeight="1" x14ac:dyDescent="0.25"/>
    <row r="43" spans="10:13" ht="15" customHeight="1" x14ac:dyDescent="0.25"/>
    <row r="44" spans="10:13" ht="15" customHeight="1" x14ac:dyDescent="0.25"/>
    <row r="45" spans="10:13" ht="15" customHeight="1" x14ac:dyDescent="0.25"/>
    <row r="46" spans="10:13" ht="15" customHeight="1" x14ac:dyDescent="0.25"/>
    <row r="47" spans="10:13" ht="15" customHeight="1" x14ac:dyDescent="0.25"/>
    <row r="48" spans="10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1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2" ht="15" customHeight="1" x14ac:dyDescent="0.25">
      <c r="A2" s="41" t="s">
        <v>2500</v>
      </c>
      <c r="B2" s="32" t="s">
        <v>1623</v>
      </c>
      <c r="C2" s="32" t="s">
        <v>1624</v>
      </c>
      <c r="H2" s="41" t="s">
        <v>1889</v>
      </c>
      <c r="I2" s="41" t="s">
        <v>1886</v>
      </c>
      <c r="J2" s="41" t="s">
        <v>1887</v>
      </c>
      <c r="K2" s="41" t="s">
        <v>1888</v>
      </c>
    </row>
    <row r="3" spans="1:12" ht="15" customHeight="1" x14ac:dyDescent="0.25">
      <c r="A3" s="103" t="s">
        <v>1870</v>
      </c>
      <c r="I3" s="41" t="s">
        <v>1884</v>
      </c>
      <c r="J3" s="41" t="s">
        <v>1885</v>
      </c>
      <c r="K3" s="41">
        <v>230</v>
      </c>
      <c r="L3" s="33">
        <v>1</v>
      </c>
    </row>
    <row r="4" spans="1:12" s="42" customFormat="1" ht="15" customHeight="1" x14ac:dyDescent="0.25">
      <c r="A4" s="42" t="s">
        <v>979</v>
      </c>
      <c r="B4" s="3" t="s">
        <v>284</v>
      </c>
      <c r="C4" s="3"/>
      <c r="D4" s="34"/>
      <c r="E4" s="34"/>
      <c r="F4" s="39"/>
      <c r="G4" s="39"/>
      <c r="L4" s="27">
        <v>1</v>
      </c>
    </row>
    <row r="5" spans="1:12" s="42" customFormat="1" ht="15" customHeight="1" x14ac:dyDescent="0.25">
      <c r="A5" s="42" t="s">
        <v>1667</v>
      </c>
      <c r="B5" s="3"/>
      <c r="C5" s="28" t="s">
        <v>1663</v>
      </c>
      <c r="D5" s="36"/>
      <c r="E5" s="36"/>
      <c r="F5" s="39"/>
      <c r="G5" s="39"/>
      <c r="L5" s="27"/>
    </row>
    <row r="6" spans="1:12" s="42" customFormat="1" ht="15" customHeight="1" x14ac:dyDescent="0.25">
      <c r="A6" s="42" t="s">
        <v>1668</v>
      </c>
      <c r="B6" s="3"/>
      <c r="C6" s="28" t="s">
        <v>1664</v>
      </c>
      <c r="D6" s="36"/>
      <c r="E6" s="36"/>
      <c r="F6" s="39"/>
      <c r="G6" s="39"/>
      <c r="L6" s="27"/>
    </row>
    <row r="7" spans="1:12" s="42" customFormat="1" ht="15" customHeight="1" x14ac:dyDescent="0.25">
      <c r="A7" s="42" t="s">
        <v>1669</v>
      </c>
      <c r="B7" s="3"/>
      <c r="C7" s="28" t="s">
        <v>1665</v>
      </c>
      <c r="D7" s="36"/>
      <c r="E7" s="36"/>
      <c r="F7" s="39"/>
      <c r="G7" s="39"/>
      <c r="L7" s="27"/>
    </row>
    <row r="8" spans="1:12" s="42" customFormat="1" ht="15" customHeight="1" x14ac:dyDescent="0.25">
      <c r="A8" s="42" t="s">
        <v>1670</v>
      </c>
      <c r="B8" s="3"/>
      <c r="C8" s="28" t="s">
        <v>1666</v>
      </c>
      <c r="D8" s="36"/>
      <c r="E8" s="36"/>
      <c r="F8" s="39"/>
      <c r="G8" s="39"/>
      <c r="L8" s="27"/>
    </row>
    <row r="9" spans="1:12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/>
    </row>
    <row r="10" spans="1:12" s="42" customFormat="1" ht="15" customHeight="1" x14ac:dyDescent="0.25">
      <c r="A10" s="42" t="s">
        <v>980</v>
      </c>
      <c r="B10" s="3" t="s">
        <v>286</v>
      </c>
      <c r="C10" s="3"/>
      <c r="D10" s="34"/>
      <c r="E10" s="34"/>
      <c r="F10" s="39"/>
      <c r="G10" s="39"/>
      <c r="L10" s="27"/>
    </row>
    <row r="11" spans="1:12" s="42" customFormat="1" ht="15" customHeight="1" x14ac:dyDescent="0.25">
      <c r="A11" s="42" t="s">
        <v>1675</v>
      </c>
      <c r="B11" s="3"/>
      <c r="C11" s="28" t="s">
        <v>1671</v>
      </c>
      <c r="D11" s="36"/>
      <c r="E11" s="36"/>
      <c r="F11" s="39"/>
      <c r="G11" s="39"/>
      <c r="L11" s="27"/>
    </row>
    <row r="12" spans="1:12" s="42" customFormat="1" ht="15" customHeight="1" x14ac:dyDescent="0.25">
      <c r="A12" s="42" t="s">
        <v>1676</v>
      </c>
      <c r="B12" s="3"/>
      <c r="C12" s="28" t="s">
        <v>1672</v>
      </c>
      <c r="D12" s="36"/>
      <c r="E12" s="36"/>
      <c r="F12" s="39"/>
      <c r="G12" s="39"/>
      <c r="L12" s="27"/>
    </row>
    <row r="13" spans="1:12" s="42" customFormat="1" ht="15" customHeight="1" x14ac:dyDescent="0.25">
      <c r="A13" s="42" t="s">
        <v>1677</v>
      </c>
      <c r="B13" s="3"/>
      <c r="C13" s="28" t="s">
        <v>1673</v>
      </c>
      <c r="D13" s="36"/>
      <c r="E13" s="36"/>
      <c r="F13" s="39"/>
      <c r="G13" s="39"/>
      <c r="L13" s="27"/>
    </row>
    <row r="14" spans="1:12" s="42" customFormat="1" ht="15" customHeight="1" x14ac:dyDescent="0.25">
      <c r="A14" s="42" t="s">
        <v>1678</v>
      </c>
      <c r="B14" s="3"/>
      <c r="C14" s="28" t="s">
        <v>1674</v>
      </c>
      <c r="D14" s="36"/>
      <c r="E14" s="36"/>
      <c r="F14" s="39"/>
      <c r="G14" s="39"/>
      <c r="L14" s="27"/>
    </row>
    <row r="15" spans="1:12" s="42" customFormat="1" ht="15" customHeight="1" x14ac:dyDescent="0.25">
      <c r="A15" s="42" t="s">
        <v>981</v>
      </c>
      <c r="B15" s="3" t="s">
        <v>287</v>
      </c>
      <c r="C15" s="3" t="s">
        <v>1679</v>
      </c>
      <c r="D15" s="34"/>
      <c r="E15" s="34"/>
      <c r="F15" s="39"/>
      <c r="G15" s="39"/>
      <c r="L15" s="27"/>
    </row>
    <row r="16" spans="1:12" s="42" customFormat="1" ht="15" customHeight="1" x14ac:dyDescent="0.25">
      <c r="A16" s="42" t="s">
        <v>982</v>
      </c>
      <c r="B16" s="3" t="s">
        <v>288</v>
      </c>
      <c r="C16" s="3" t="s">
        <v>1680</v>
      </c>
      <c r="D16" s="34"/>
      <c r="E16" s="34"/>
      <c r="F16" s="39"/>
      <c r="G16" s="39"/>
      <c r="L16" s="27"/>
    </row>
    <row r="17" spans="1:12" s="42" customFormat="1" ht="15" customHeight="1" x14ac:dyDescent="0.25">
      <c r="A17" s="42" t="s">
        <v>983</v>
      </c>
      <c r="B17" s="3" t="s">
        <v>289</v>
      </c>
      <c r="C17" s="3" t="s">
        <v>1681</v>
      </c>
      <c r="D17" s="34"/>
      <c r="E17" s="34"/>
      <c r="F17" s="39"/>
      <c r="G17" s="39"/>
      <c r="L17" s="27"/>
    </row>
    <row r="18" spans="1:12" s="42" customFormat="1" ht="15" customHeight="1" x14ac:dyDescent="0.25">
      <c r="A18" s="42" t="s">
        <v>984</v>
      </c>
      <c r="B18" s="3" t="s">
        <v>290</v>
      </c>
      <c r="C18" s="3" t="s">
        <v>1682</v>
      </c>
      <c r="D18" s="34"/>
      <c r="E18" s="34"/>
      <c r="F18" s="39"/>
      <c r="G18" s="39"/>
      <c r="L18" s="27"/>
    </row>
    <row r="19" spans="1:12" s="42" customFormat="1" ht="15" customHeight="1" x14ac:dyDescent="0.25">
      <c r="A19" s="42" t="s">
        <v>1368</v>
      </c>
      <c r="B19" s="3" t="s">
        <v>2499</v>
      </c>
      <c r="C19" s="3" t="s">
        <v>2499</v>
      </c>
      <c r="D19" s="34"/>
      <c r="E19" s="34"/>
      <c r="F19" s="39"/>
      <c r="G19" s="39"/>
      <c r="H19" s="42" t="e">
        <f ca="1">AI_DIV(A18,A4)</f>
        <v>#NAME?</v>
      </c>
      <c r="L19" s="27">
        <v>1</v>
      </c>
    </row>
    <row r="20" spans="1:12" s="42" customFormat="1" ht="15" customHeight="1" x14ac:dyDescent="0.25">
      <c r="A20" s="42" t="s">
        <v>985</v>
      </c>
      <c r="B20" s="3" t="s">
        <v>291</v>
      </c>
      <c r="C20" s="3" t="s">
        <v>1683</v>
      </c>
      <c r="D20" s="34"/>
      <c r="E20" s="34"/>
      <c r="F20" s="39"/>
      <c r="G20" s="39"/>
      <c r="L20" s="27"/>
    </row>
    <row r="21" spans="1:12" s="42" customFormat="1" ht="15" customHeight="1" x14ac:dyDescent="0.25">
      <c r="A21" s="42" t="s">
        <v>986</v>
      </c>
      <c r="B21" s="3" t="s">
        <v>292</v>
      </c>
      <c r="C21" s="3" t="s">
        <v>1684</v>
      </c>
      <c r="D21" s="34"/>
      <c r="E21" s="34"/>
      <c r="F21" s="39"/>
      <c r="G21" s="39"/>
      <c r="L21" s="27">
        <v>1</v>
      </c>
    </row>
    <row r="22" spans="1:12" s="42" customFormat="1" ht="15" customHeight="1" x14ac:dyDescent="0.25">
      <c r="A22" s="104" t="s">
        <v>293</v>
      </c>
      <c r="B22" s="1"/>
      <c r="C22" s="1"/>
      <c r="D22" s="45"/>
      <c r="E22" s="45"/>
      <c r="F22" s="39"/>
      <c r="G22" s="39"/>
      <c r="L22" s="27"/>
    </row>
    <row r="23" spans="1:12" s="42" customFormat="1" ht="15" customHeight="1" x14ac:dyDescent="0.25">
      <c r="A23" s="42" t="s">
        <v>987</v>
      </c>
      <c r="B23" s="3" t="s">
        <v>294</v>
      </c>
      <c r="C23" s="3" t="s">
        <v>1685</v>
      </c>
      <c r="D23" s="34"/>
      <c r="E23" s="34"/>
      <c r="F23" s="39"/>
      <c r="G23" s="39"/>
      <c r="L23" s="27">
        <v>1</v>
      </c>
    </row>
    <row r="24" spans="1:12" s="42" customFormat="1" ht="15" customHeight="1" x14ac:dyDescent="0.25">
      <c r="A24" s="42" t="s">
        <v>988</v>
      </c>
      <c r="B24" s="3" t="s">
        <v>295</v>
      </c>
      <c r="C24" s="3" t="s">
        <v>1686</v>
      </c>
      <c r="D24" s="34"/>
      <c r="E24" s="34"/>
      <c r="F24" s="39"/>
      <c r="G24" s="39"/>
      <c r="L24" s="27">
        <v>1</v>
      </c>
    </row>
    <row r="25" spans="1:12" s="42" customFormat="1" ht="15" customHeight="1" x14ac:dyDescent="0.25">
      <c r="A25" s="42" t="s">
        <v>989</v>
      </c>
      <c r="B25" s="3" t="s">
        <v>296</v>
      </c>
      <c r="C25" s="3" t="s">
        <v>1687</v>
      </c>
      <c r="D25" s="34"/>
      <c r="E25" s="34"/>
      <c r="F25" s="39"/>
      <c r="G25" s="39"/>
      <c r="L25" s="27">
        <v>1</v>
      </c>
    </row>
    <row r="26" spans="1:12" s="42" customFormat="1" ht="15" customHeight="1" x14ac:dyDescent="0.25">
      <c r="A26" s="104" t="s">
        <v>297</v>
      </c>
      <c r="B26" s="1"/>
      <c r="C26" s="1"/>
      <c r="D26" s="45"/>
      <c r="E26" s="45"/>
      <c r="F26" s="39"/>
      <c r="G26" s="39"/>
      <c r="L26" s="27"/>
    </row>
    <row r="27" spans="1:12" s="42" customFormat="1" ht="15" customHeight="1" x14ac:dyDescent="0.25">
      <c r="A27" s="42" t="s">
        <v>990</v>
      </c>
      <c r="B27" s="28"/>
      <c r="C27" s="28"/>
      <c r="D27" s="34"/>
      <c r="E27" s="34"/>
      <c r="F27" s="39"/>
      <c r="G27" s="39"/>
      <c r="L27" s="27"/>
    </row>
    <row r="28" spans="1:12" s="42" customFormat="1" ht="15" customHeight="1" x14ac:dyDescent="0.25">
      <c r="A28" s="42" t="s">
        <v>991</v>
      </c>
      <c r="B28" s="3" t="s">
        <v>298</v>
      </c>
      <c r="C28" s="3" t="s">
        <v>1688</v>
      </c>
      <c r="D28" s="34"/>
      <c r="E28" s="34"/>
      <c r="F28" s="39"/>
      <c r="G28" s="39"/>
      <c r="L28" s="27"/>
    </row>
    <row r="29" spans="1:12" s="42" customFormat="1" ht="15" customHeight="1" x14ac:dyDescent="0.25">
      <c r="A29" s="42" t="s">
        <v>992</v>
      </c>
      <c r="B29" s="3" t="s">
        <v>299</v>
      </c>
      <c r="C29" s="3" t="s">
        <v>1689</v>
      </c>
      <c r="D29" s="34"/>
      <c r="E29" s="34"/>
      <c r="F29" s="39"/>
      <c r="G29" s="39"/>
      <c r="L29" s="27"/>
    </row>
    <row r="30" spans="1:12" s="42" customFormat="1" ht="15" customHeight="1" x14ac:dyDescent="0.25">
      <c r="A30" s="42" t="s">
        <v>993</v>
      </c>
      <c r="B30" s="3" t="s">
        <v>300</v>
      </c>
      <c r="C30" s="3" t="s">
        <v>1690</v>
      </c>
      <c r="D30" s="34"/>
      <c r="E30" s="34"/>
      <c r="F30" s="39"/>
      <c r="G30" s="39"/>
      <c r="L30" s="27">
        <v>1</v>
      </c>
    </row>
    <row r="31" spans="1:12" s="42" customFormat="1" ht="15" customHeight="1" x14ac:dyDescent="0.25">
      <c r="A31" s="42" t="s">
        <v>994</v>
      </c>
      <c r="B31" s="3" t="s">
        <v>301</v>
      </c>
      <c r="C31" s="3" t="s">
        <v>1691</v>
      </c>
      <c r="D31" s="34"/>
      <c r="E31" s="34"/>
      <c r="F31" s="39"/>
      <c r="G31" s="39"/>
      <c r="L31" s="27"/>
    </row>
    <row r="32" spans="1:12" s="42" customFormat="1" ht="15" customHeight="1" x14ac:dyDescent="0.25">
      <c r="A32" s="42" t="s">
        <v>995</v>
      </c>
      <c r="B32" s="27"/>
      <c r="C32" s="27"/>
      <c r="D32" s="34"/>
      <c r="E32" s="34"/>
      <c r="F32" s="39"/>
      <c r="G32" s="39"/>
      <c r="L32" s="27">
        <v>1</v>
      </c>
    </row>
    <row r="33" spans="1:12" s="42" customFormat="1" ht="15" customHeight="1" x14ac:dyDescent="0.25">
      <c r="A33" s="42" t="s">
        <v>996</v>
      </c>
      <c r="B33" s="3" t="s">
        <v>302</v>
      </c>
      <c r="C33" s="3" t="s">
        <v>1692</v>
      </c>
      <c r="D33" s="34"/>
      <c r="E33" s="34"/>
      <c r="F33" s="39"/>
      <c r="G33" s="39"/>
      <c r="L33" s="27">
        <v>1</v>
      </c>
    </row>
    <row r="34" spans="1:12" s="42" customFormat="1" ht="15" customHeight="1" x14ac:dyDescent="0.25">
      <c r="A34" s="42" t="s">
        <v>997</v>
      </c>
      <c r="B34" s="3" t="s">
        <v>303</v>
      </c>
      <c r="C34" s="3" t="s">
        <v>1693</v>
      </c>
      <c r="D34" s="34"/>
      <c r="E34" s="34"/>
      <c r="F34" s="39"/>
      <c r="G34" s="39"/>
      <c r="L34" s="27"/>
    </row>
    <row r="35" spans="1:12" s="42" customFormat="1" ht="15" customHeight="1" x14ac:dyDescent="0.25">
      <c r="A35" s="42" t="s">
        <v>998</v>
      </c>
      <c r="B35" s="27"/>
      <c r="C35" s="27"/>
      <c r="D35" s="34"/>
      <c r="E35" s="34"/>
      <c r="F35" s="39"/>
      <c r="G35" s="39"/>
      <c r="L35" s="27"/>
    </row>
    <row r="36" spans="1:12" s="42" customFormat="1" ht="15" customHeight="1" x14ac:dyDescent="0.25">
      <c r="A36" s="42" t="s">
        <v>996</v>
      </c>
      <c r="B36" s="3" t="s">
        <v>304</v>
      </c>
      <c r="C36" s="3" t="s">
        <v>1694</v>
      </c>
      <c r="D36" s="34"/>
      <c r="E36" s="34"/>
      <c r="F36" s="39"/>
      <c r="G36" s="39"/>
      <c r="L36" s="27"/>
    </row>
    <row r="37" spans="1:12" s="42" customFormat="1" ht="15" customHeight="1" x14ac:dyDescent="0.25">
      <c r="A37" s="42" t="s">
        <v>999</v>
      </c>
      <c r="B37" s="3" t="s">
        <v>305</v>
      </c>
      <c r="C37" s="3" t="s">
        <v>1695</v>
      </c>
      <c r="D37" s="34"/>
      <c r="E37" s="34"/>
      <c r="F37" s="39"/>
      <c r="G37" s="39"/>
      <c r="L37" s="27"/>
    </row>
    <row r="38" spans="1:12" s="42" customFormat="1" ht="15" customHeight="1" x14ac:dyDescent="0.25">
      <c r="A38" s="42" t="s">
        <v>1000</v>
      </c>
      <c r="B38" s="3" t="s">
        <v>306</v>
      </c>
      <c r="C38" s="3" t="s">
        <v>1696</v>
      </c>
      <c r="D38" s="34"/>
      <c r="E38" s="34"/>
      <c r="F38" s="39"/>
      <c r="G38" s="39"/>
      <c r="L38" s="27">
        <v>1</v>
      </c>
    </row>
    <row r="39" spans="1:12" s="42" customFormat="1" ht="15" customHeight="1" x14ac:dyDescent="0.25">
      <c r="A39" s="42" t="s">
        <v>1371</v>
      </c>
      <c r="B39" s="3" t="s">
        <v>2501</v>
      </c>
      <c r="C39" s="3" t="s">
        <v>2501</v>
      </c>
      <c r="D39" s="34"/>
      <c r="E39" s="34"/>
      <c r="F39" s="39"/>
      <c r="G39" s="39"/>
      <c r="H39" s="42" t="e">
        <f ca="1">AI_DIV(A37,A38)</f>
        <v>#NAME?</v>
      </c>
      <c r="L39" s="27">
        <v>1</v>
      </c>
    </row>
    <row r="40" spans="1:12" s="42" customFormat="1" ht="15" customHeight="1" x14ac:dyDescent="0.25">
      <c r="A40" s="104" t="s">
        <v>307</v>
      </c>
      <c r="B40" s="1"/>
      <c r="C40" s="1"/>
      <c r="D40" s="45"/>
      <c r="E40" s="45"/>
      <c r="F40" s="39"/>
      <c r="G40" s="39"/>
      <c r="L40" s="27"/>
    </row>
    <row r="41" spans="1:12" s="42" customFormat="1" ht="15" customHeight="1" x14ac:dyDescent="0.25">
      <c r="A41" s="42" t="s">
        <v>1001</v>
      </c>
      <c r="B41" s="3" t="s">
        <v>308</v>
      </c>
      <c r="C41" s="3" t="s">
        <v>1697</v>
      </c>
      <c r="D41" s="34"/>
      <c r="E41" s="34"/>
      <c r="F41" s="39"/>
      <c r="G41" s="39"/>
      <c r="L41" s="27">
        <v>1</v>
      </c>
    </row>
    <row r="42" spans="1:12" s="42" customFormat="1" ht="15" customHeight="1" x14ac:dyDescent="0.25">
      <c r="A42" s="42" t="s">
        <v>1000</v>
      </c>
      <c r="B42" s="3" t="s">
        <v>309</v>
      </c>
      <c r="C42" s="3" t="s">
        <v>1698</v>
      </c>
      <c r="D42" s="34"/>
      <c r="E42" s="34"/>
      <c r="F42" s="39"/>
      <c r="G42" s="39"/>
      <c r="L42" s="27"/>
    </row>
    <row r="43" spans="1:12" s="42" customFormat="1" ht="15" customHeight="1" x14ac:dyDescent="0.25">
      <c r="A43" s="42" t="s">
        <v>1002</v>
      </c>
      <c r="B43" s="3" t="s">
        <v>310</v>
      </c>
      <c r="C43" s="3" t="s">
        <v>1699</v>
      </c>
      <c r="D43" s="34"/>
      <c r="E43" s="34"/>
      <c r="F43" s="39"/>
      <c r="G43" s="39"/>
      <c r="L43" s="27"/>
    </row>
    <row r="44" spans="1:12" s="42" customFormat="1" ht="15" customHeight="1" x14ac:dyDescent="0.25">
      <c r="A44" s="42" t="s">
        <v>1003</v>
      </c>
      <c r="B44" s="3" t="s">
        <v>311</v>
      </c>
      <c r="C44" s="3" t="s">
        <v>1700</v>
      </c>
      <c r="D44" s="34"/>
      <c r="E44" s="34"/>
      <c r="F44" s="39"/>
      <c r="G44" s="39"/>
      <c r="L44" s="27">
        <v>1</v>
      </c>
    </row>
    <row r="45" spans="1:12" s="42" customFormat="1" ht="15" customHeight="1" x14ac:dyDescent="0.25">
      <c r="A45" s="42" t="s">
        <v>1004</v>
      </c>
      <c r="B45" s="3" t="s">
        <v>312</v>
      </c>
      <c r="C45" s="3" t="s">
        <v>1701</v>
      </c>
      <c r="D45" s="34"/>
      <c r="E45" s="34"/>
      <c r="F45" s="39"/>
      <c r="G45" s="39"/>
      <c r="L45" s="27"/>
    </row>
    <row r="46" spans="1:12" s="42" customFormat="1" ht="15" customHeight="1" x14ac:dyDescent="0.25">
      <c r="A46" s="42" t="s">
        <v>1005</v>
      </c>
      <c r="B46" s="3" t="s">
        <v>313</v>
      </c>
      <c r="C46" s="3" t="s">
        <v>1702</v>
      </c>
      <c r="D46" s="34"/>
      <c r="E46" s="34"/>
      <c r="F46" s="39"/>
      <c r="G46" s="39"/>
      <c r="L46" s="27"/>
    </row>
    <row r="47" spans="1:12" s="42" customFormat="1" ht="15" customHeight="1" x14ac:dyDescent="0.25">
      <c r="A47" s="42" t="s">
        <v>1006</v>
      </c>
      <c r="B47" s="3" t="s">
        <v>314</v>
      </c>
      <c r="C47" s="3" t="s">
        <v>1703</v>
      </c>
      <c r="D47" s="34"/>
      <c r="E47" s="34"/>
      <c r="F47" s="39"/>
      <c r="G47" s="39"/>
      <c r="L47" s="27"/>
    </row>
    <row r="48" spans="1:12" s="42" customFormat="1" ht="15" customHeight="1" x14ac:dyDescent="0.25">
      <c r="A48" s="42" t="s">
        <v>1007</v>
      </c>
      <c r="B48" s="3" t="s">
        <v>315</v>
      </c>
      <c r="C48" s="3" t="s">
        <v>1704</v>
      </c>
      <c r="D48" s="34"/>
      <c r="E48" s="34"/>
      <c r="F48" s="39"/>
      <c r="G48" s="39"/>
      <c r="L48" s="27"/>
    </row>
    <row r="49" spans="1:12" s="42" customFormat="1" ht="15" customHeight="1" x14ac:dyDescent="0.25">
      <c r="A49" s="42" t="s">
        <v>1008</v>
      </c>
      <c r="B49" s="3" t="s">
        <v>316</v>
      </c>
      <c r="C49" s="3" t="s">
        <v>1705</v>
      </c>
      <c r="D49" s="34"/>
      <c r="E49" s="34"/>
      <c r="F49" s="39"/>
      <c r="G49" s="39"/>
      <c r="L49" s="27">
        <v>1</v>
      </c>
    </row>
    <row r="50" spans="1:12" s="42" customFormat="1" ht="15" customHeight="1" x14ac:dyDescent="0.25">
      <c r="A50" s="42" t="s">
        <v>1009</v>
      </c>
      <c r="B50" s="3" t="s">
        <v>317</v>
      </c>
      <c r="C50" s="3" t="s">
        <v>1706</v>
      </c>
      <c r="D50" s="34"/>
      <c r="E50" s="34"/>
      <c r="F50" s="39"/>
      <c r="G50" s="39"/>
      <c r="L50" s="27"/>
    </row>
    <row r="51" spans="1:12" s="42" customFormat="1" ht="15" customHeight="1" x14ac:dyDescent="0.25">
      <c r="A51" s="42" t="s">
        <v>1010</v>
      </c>
      <c r="B51" s="3" t="s">
        <v>318</v>
      </c>
      <c r="C51" s="3" t="s">
        <v>1707</v>
      </c>
      <c r="D51" s="34"/>
      <c r="E51" s="34"/>
      <c r="F51" s="39"/>
      <c r="G51" s="39"/>
      <c r="L51" s="27"/>
    </row>
    <row r="52" spans="1:12" s="42" customFormat="1" ht="15" customHeight="1" x14ac:dyDescent="0.25">
      <c r="A52" s="42" t="s">
        <v>1011</v>
      </c>
      <c r="B52" s="28"/>
      <c r="C52" s="28"/>
      <c r="D52" s="34"/>
      <c r="E52" s="34"/>
      <c r="F52" s="39"/>
      <c r="G52" s="39"/>
      <c r="L52" s="27"/>
    </row>
    <row r="53" spans="1:12" s="42" customFormat="1" ht="15" customHeight="1" x14ac:dyDescent="0.25">
      <c r="A53" s="42" t="s">
        <v>1012</v>
      </c>
      <c r="B53" s="3" t="s">
        <v>319</v>
      </c>
      <c r="C53" s="3" t="s">
        <v>1708</v>
      </c>
      <c r="D53" s="34"/>
      <c r="E53" s="34"/>
      <c r="F53" s="39"/>
      <c r="G53" s="39"/>
      <c r="L53" s="27"/>
    </row>
    <row r="54" spans="1:12" s="42" customFormat="1" ht="15" customHeight="1" x14ac:dyDescent="0.25">
      <c r="A54" s="42" t="s">
        <v>1013</v>
      </c>
      <c r="B54" s="3" t="s">
        <v>320</v>
      </c>
      <c r="C54" s="3" t="s">
        <v>1709</v>
      </c>
      <c r="D54" s="34"/>
      <c r="E54" s="34"/>
      <c r="F54" s="39"/>
      <c r="G54" s="39"/>
      <c r="L54" s="27"/>
    </row>
    <row r="55" spans="1:12" s="42" customFormat="1" ht="15" customHeight="1" x14ac:dyDescent="0.25">
      <c r="A55" s="42" t="s">
        <v>1014</v>
      </c>
      <c r="B55" s="3" t="s">
        <v>321</v>
      </c>
      <c r="C55" s="3" t="s">
        <v>1710</v>
      </c>
      <c r="D55" s="34"/>
      <c r="E55" s="34"/>
      <c r="F55" s="39" t="s">
        <v>1572</v>
      </c>
      <c r="G55" s="39"/>
      <c r="L55" s="27"/>
    </row>
    <row r="56" spans="1:12" s="42" customFormat="1" ht="15" customHeight="1" x14ac:dyDescent="0.25">
      <c r="A56" s="42" t="s">
        <v>1015</v>
      </c>
      <c r="B56" s="28"/>
      <c r="C56" s="28"/>
      <c r="D56" s="34"/>
      <c r="E56" s="34"/>
      <c r="F56" s="39"/>
      <c r="G56" s="39"/>
      <c r="L56" s="27"/>
    </row>
    <row r="57" spans="1:12" s="42" customFormat="1" ht="15" customHeight="1" x14ac:dyDescent="0.25">
      <c r="A57" s="42" t="s">
        <v>1012</v>
      </c>
      <c r="B57" s="3" t="s">
        <v>322</v>
      </c>
      <c r="C57" s="3" t="s">
        <v>1711</v>
      </c>
      <c r="D57" s="34"/>
      <c r="E57" s="34"/>
      <c r="F57" s="39"/>
      <c r="G57" s="39"/>
      <c r="L57" s="27"/>
    </row>
    <row r="58" spans="1:12" s="42" customFormat="1" ht="15" customHeight="1" x14ac:dyDescent="0.25">
      <c r="A58" s="42" t="s">
        <v>1016</v>
      </c>
      <c r="B58" s="3" t="s">
        <v>323</v>
      </c>
      <c r="C58" s="3" t="s">
        <v>1712</v>
      </c>
      <c r="D58" s="34"/>
      <c r="E58" s="34"/>
      <c r="F58" s="39"/>
      <c r="G58" s="39"/>
      <c r="L58" s="27"/>
    </row>
    <row r="59" spans="1:12" s="42" customFormat="1" ht="15" customHeight="1" x14ac:dyDescent="0.25">
      <c r="A59" s="42" t="s">
        <v>1017</v>
      </c>
      <c r="B59" s="3" t="s">
        <v>324</v>
      </c>
      <c r="C59" s="3" t="s">
        <v>1713</v>
      </c>
      <c r="D59" s="34"/>
      <c r="E59" s="34"/>
      <c r="F59" s="39"/>
      <c r="G59" s="39"/>
      <c r="L59" s="27"/>
    </row>
    <row r="60" spans="1:12" s="42" customFormat="1" ht="15" customHeight="1" x14ac:dyDescent="0.25">
      <c r="A60" s="42" t="s">
        <v>1018</v>
      </c>
      <c r="B60" s="3" t="s">
        <v>325</v>
      </c>
      <c r="C60" s="3" t="s">
        <v>1714</v>
      </c>
      <c r="D60" s="34"/>
      <c r="E60" s="34"/>
      <c r="F60" s="39"/>
      <c r="G60" s="39"/>
      <c r="L60" s="27"/>
    </row>
    <row r="61" spans="1:12" s="42" customFormat="1" ht="15" customHeight="1" x14ac:dyDescent="0.25">
      <c r="A61" s="42" t="s">
        <v>1019</v>
      </c>
      <c r="B61" s="3" t="s">
        <v>326</v>
      </c>
      <c r="C61" s="3" t="s">
        <v>1715</v>
      </c>
      <c r="D61" s="34"/>
      <c r="E61" s="34"/>
      <c r="F61" s="39"/>
      <c r="G61" s="39"/>
      <c r="L61" s="27"/>
    </row>
    <row r="62" spans="1:12" s="42" customFormat="1" ht="15" customHeight="1" x14ac:dyDescent="0.25">
      <c r="A62" s="42" t="s">
        <v>1020</v>
      </c>
      <c r="B62" s="3" t="s">
        <v>327</v>
      </c>
      <c r="C62" s="3" t="s">
        <v>1716</v>
      </c>
      <c r="D62" s="34"/>
      <c r="E62" s="34"/>
      <c r="F62" s="39"/>
      <c r="G62" s="39"/>
      <c r="L62" s="27"/>
    </row>
    <row r="63" spans="1:12" s="42" customFormat="1" ht="15" customHeight="1" x14ac:dyDescent="0.25">
      <c r="A63" s="42" t="s">
        <v>1021</v>
      </c>
      <c r="B63" s="3" t="s">
        <v>328</v>
      </c>
      <c r="C63" s="3" t="s">
        <v>1717</v>
      </c>
      <c r="D63" s="34"/>
      <c r="E63" s="34"/>
      <c r="F63" s="39"/>
      <c r="G63" s="39"/>
      <c r="L63" s="27"/>
    </row>
    <row r="64" spans="1:12" s="42" customFormat="1" ht="15" customHeight="1" x14ac:dyDescent="0.25">
      <c r="A64" s="42" t="s">
        <v>1022</v>
      </c>
      <c r="B64" s="3" t="s">
        <v>329</v>
      </c>
      <c r="C64" s="3" t="s">
        <v>1718</v>
      </c>
      <c r="D64" s="34"/>
      <c r="E64" s="34"/>
      <c r="F64" s="39"/>
      <c r="G64" s="39"/>
      <c r="L64" s="27">
        <v>1</v>
      </c>
    </row>
    <row r="65" spans="1:12" s="42" customFormat="1" ht="15" customHeight="1" x14ac:dyDescent="0.25">
      <c r="A65" s="42" t="s">
        <v>1023</v>
      </c>
      <c r="B65" s="3" t="s">
        <v>330</v>
      </c>
      <c r="C65" s="3" t="s">
        <v>1719</v>
      </c>
      <c r="D65" s="34"/>
      <c r="E65" s="34"/>
      <c r="F65" s="39"/>
      <c r="G65" s="39"/>
      <c r="L65" s="27">
        <v>1</v>
      </c>
    </row>
    <row r="66" spans="1:12" s="42" customFormat="1" ht="15" customHeight="1" x14ac:dyDescent="0.25">
      <c r="A66" s="47" t="s">
        <v>1024</v>
      </c>
      <c r="B66" s="1"/>
      <c r="C66" s="1"/>
      <c r="D66" s="45"/>
      <c r="E66" s="45"/>
      <c r="F66" s="39"/>
      <c r="G66" s="39"/>
      <c r="L66" s="27"/>
    </row>
    <row r="67" spans="1:12" s="42" customFormat="1" ht="15" customHeight="1" x14ac:dyDescent="0.25">
      <c r="A67" s="42" t="s">
        <v>1025</v>
      </c>
      <c r="B67" s="3" t="s">
        <v>331</v>
      </c>
      <c r="C67" s="3" t="s">
        <v>1720</v>
      </c>
      <c r="D67" s="34"/>
      <c r="E67" s="34"/>
      <c r="F67" s="39"/>
      <c r="G67" s="39"/>
      <c r="L67" s="27"/>
    </row>
    <row r="68" spans="1:12" s="42" customFormat="1" ht="15" customHeight="1" x14ac:dyDescent="0.25">
      <c r="A68" s="42" t="s">
        <v>1026</v>
      </c>
      <c r="B68" s="3" t="s">
        <v>332</v>
      </c>
      <c r="C68" s="3" t="s">
        <v>1721</v>
      </c>
      <c r="D68" s="34"/>
      <c r="E68" s="34"/>
      <c r="F68" s="39"/>
      <c r="G68" s="39"/>
      <c r="L68" s="27"/>
    </row>
    <row r="69" spans="1:12" s="42" customFormat="1" ht="15" customHeight="1" x14ac:dyDescent="0.25">
      <c r="A69" s="42" t="s">
        <v>1027</v>
      </c>
      <c r="B69" s="3" t="s">
        <v>333</v>
      </c>
      <c r="C69" s="3" t="s">
        <v>1722</v>
      </c>
      <c r="D69" s="34"/>
      <c r="E69" s="34"/>
      <c r="F69" s="39"/>
      <c r="G69" s="39"/>
      <c r="L69" s="27"/>
    </row>
    <row r="70" spans="1:12" s="42" customFormat="1" ht="15" customHeight="1" x14ac:dyDescent="0.25">
      <c r="B70" s="28"/>
      <c r="C70" s="28"/>
      <c r="D70" s="34"/>
      <c r="E70" s="34"/>
      <c r="F70" s="39"/>
      <c r="G70" s="39"/>
      <c r="L70" s="27"/>
    </row>
    <row r="71" spans="1:12" s="42" customFormat="1" ht="15" customHeight="1" x14ac:dyDescent="0.25">
      <c r="B71" s="28"/>
      <c r="C71" s="28"/>
      <c r="D71" s="34"/>
      <c r="E71" s="34"/>
      <c r="F71" s="39"/>
      <c r="G71" s="39"/>
      <c r="L71" s="27"/>
    </row>
    <row r="72" spans="1:12" s="42" customFormat="1" ht="15" customHeight="1" x14ac:dyDescent="0.25">
      <c r="B72" s="3"/>
      <c r="C72" s="3"/>
      <c r="D72" s="34"/>
      <c r="E72" s="34"/>
      <c r="F72" s="39"/>
      <c r="G72" s="39"/>
      <c r="L72" s="27"/>
    </row>
    <row r="73" spans="1:12" s="42" customFormat="1" ht="15" customHeight="1" x14ac:dyDescent="0.25">
      <c r="B73" s="28"/>
      <c r="C73" s="28"/>
      <c r="D73" s="34"/>
      <c r="E73" s="34"/>
      <c r="F73" s="39"/>
      <c r="G73" s="39"/>
      <c r="L73" s="27"/>
    </row>
    <row r="74" spans="1:12" s="42" customFormat="1" ht="15" customHeight="1" x14ac:dyDescent="0.25">
      <c r="B74" s="28"/>
      <c r="C74" s="28"/>
      <c r="D74" s="34"/>
      <c r="E74" s="34"/>
      <c r="F74" s="39"/>
      <c r="G74" s="39"/>
      <c r="L74" s="27"/>
    </row>
    <row r="75" spans="1:12" s="42" customFormat="1" ht="15" customHeight="1" x14ac:dyDescent="0.25">
      <c r="B75" s="28"/>
      <c r="C75" s="28"/>
      <c r="D75" s="34"/>
      <c r="E75" s="34"/>
      <c r="F75" s="39"/>
      <c r="G75" s="39"/>
      <c r="L75" s="27"/>
    </row>
    <row r="76" spans="1:12" s="42" customFormat="1" ht="15" customHeight="1" x14ac:dyDescent="0.25">
      <c r="B76" s="28"/>
      <c r="C76" s="28"/>
      <c r="D76" s="34"/>
      <c r="E76" s="34"/>
      <c r="F76" s="39"/>
      <c r="G76" s="39"/>
      <c r="L76" s="27"/>
    </row>
    <row r="77" spans="1:12" s="42" customFormat="1" ht="15" customHeight="1" x14ac:dyDescent="0.25">
      <c r="B77" s="3"/>
      <c r="C77" s="3"/>
      <c r="D77" s="34"/>
      <c r="E77" s="34"/>
      <c r="F77" s="39"/>
      <c r="G77" s="39"/>
      <c r="L77" s="27"/>
    </row>
    <row r="78" spans="1:12" s="42" customFormat="1" ht="15" customHeight="1" x14ac:dyDescent="0.25">
      <c r="B78" s="3"/>
      <c r="C78" s="3"/>
      <c r="D78" s="34"/>
      <c r="E78" s="34"/>
      <c r="F78" s="39"/>
      <c r="G78" s="39"/>
      <c r="L78" s="27"/>
    </row>
    <row r="79" spans="1:12" s="42" customFormat="1" ht="15" customHeight="1" x14ac:dyDescent="0.25">
      <c r="B79" s="28"/>
      <c r="C79" s="28"/>
      <c r="D79" s="34"/>
      <c r="E79" s="34"/>
      <c r="F79" s="39"/>
      <c r="G79" s="39"/>
      <c r="L79" s="27"/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autoFilter ref="A2:P2"/>
  <pageMargins left="0.7" right="0.7" top="0.75" bottom="0.75" header="0.3" footer="0.3"/>
  <pageSetup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M86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2" width="10.7109375" style="59" customWidth="1"/>
    <col min="13" max="13" width="10.7109375" style="81" customWidth="1"/>
    <col min="14" max="16" width="10.7109375" style="59" customWidth="1"/>
    <col min="17" max="16384" width="9.140625" style="59"/>
  </cols>
  <sheetData>
    <row r="2" spans="1:13" ht="15" customHeight="1" x14ac:dyDescent="0.25">
      <c r="A2" s="59" t="s">
        <v>2500</v>
      </c>
      <c r="B2" s="77" t="s">
        <v>1623</v>
      </c>
      <c r="C2" s="77" t="s">
        <v>1624</v>
      </c>
      <c r="H2" s="59" t="s">
        <v>1889</v>
      </c>
      <c r="I2" s="59" t="s">
        <v>1886</v>
      </c>
      <c r="J2" s="59" t="s">
        <v>1887</v>
      </c>
      <c r="K2" s="59" t="s">
        <v>1888</v>
      </c>
    </row>
    <row r="3" spans="1:13" ht="15" customHeight="1" x14ac:dyDescent="0.25">
      <c r="A3" s="95" t="s">
        <v>1871</v>
      </c>
      <c r="B3" s="99"/>
      <c r="C3" s="99"/>
      <c r="D3" s="95"/>
      <c r="E3" s="95"/>
      <c r="I3" s="59" t="s">
        <v>1884</v>
      </c>
      <c r="J3" s="59" t="s">
        <v>1885</v>
      </c>
      <c r="K3" s="59">
        <v>230</v>
      </c>
      <c r="M3" s="81">
        <v>1</v>
      </c>
    </row>
    <row r="4" spans="1:13" ht="15" customHeight="1" x14ac:dyDescent="0.25">
      <c r="A4" s="57" t="s">
        <v>1045</v>
      </c>
      <c r="D4" s="5" t="s">
        <v>631</v>
      </c>
      <c r="E4" s="5" t="s">
        <v>1949</v>
      </c>
      <c r="M4" s="81">
        <v>1</v>
      </c>
    </row>
    <row r="5" spans="1:13" ht="15" customHeight="1" x14ac:dyDescent="0.25">
      <c r="A5" s="57" t="s">
        <v>1046</v>
      </c>
      <c r="D5" s="5" t="s">
        <v>632</v>
      </c>
      <c r="E5" s="5" t="s">
        <v>1950</v>
      </c>
    </row>
    <row r="6" spans="1:13" ht="15" customHeight="1" x14ac:dyDescent="0.25">
      <c r="A6" s="57" t="s">
        <v>944</v>
      </c>
      <c r="D6" s="5" t="s">
        <v>633</v>
      </c>
      <c r="E6" s="5" t="s">
        <v>1951</v>
      </c>
      <c r="M6" s="81">
        <v>1</v>
      </c>
    </row>
    <row r="7" spans="1:13" ht="15" customHeight="1" x14ac:dyDescent="0.25">
      <c r="A7" s="57" t="s">
        <v>1079</v>
      </c>
      <c r="D7" s="5" t="s">
        <v>634</v>
      </c>
      <c r="E7" s="5" t="s">
        <v>1952</v>
      </c>
    </row>
    <row r="8" spans="1:13" ht="15" customHeight="1" x14ac:dyDescent="0.25">
      <c r="A8" s="57" t="s">
        <v>1047</v>
      </c>
      <c r="D8" s="5" t="s">
        <v>635</v>
      </c>
      <c r="E8" s="5" t="s">
        <v>1953</v>
      </c>
    </row>
    <row r="9" spans="1:13" ht="15" customHeight="1" x14ac:dyDescent="0.25">
      <c r="A9" s="57" t="s">
        <v>1048</v>
      </c>
      <c r="D9" s="5" t="s">
        <v>636</v>
      </c>
      <c r="E9" s="5" t="s">
        <v>1954</v>
      </c>
    </row>
    <row r="10" spans="1:13" ht="15" customHeight="1" x14ac:dyDescent="0.25">
      <c r="A10" s="57" t="s">
        <v>1049</v>
      </c>
      <c r="D10" s="5" t="s">
        <v>637</v>
      </c>
      <c r="E10" s="5" t="s">
        <v>1955</v>
      </c>
    </row>
    <row r="11" spans="1:13" ht="15" customHeight="1" x14ac:dyDescent="0.25">
      <c r="A11" s="57" t="s">
        <v>1050</v>
      </c>
      <c r="D11" s="34"/>
      <c r="E11" s="34"/>
    </row>
    <row r="12" spans="1:13" ht="15" customHeight="1" x14ac:dyDescent="0.25">
      <c r="A12" s="57" t="s">
        <v>1051</v>
      </c>
      <c r="D12" s="5" t="s">
        <v>638</v>
      </c>
      <c r="E12" s="5" t="s">
        <v>1956</v>
      </c>
    </row>
    <row r="13" spans="1:13" ht="15" customHeight="1" x14ac:dyDescent="0.25">
      <c r="A13" s="57" t="s">
        <v>1052</v>
      </c>
      <c r="D13" s="5" t="s">
        <v>639</v>
      </c>
      <c r="E13" s="5" t="s">
        <v>1957</v>
      </c>
    </row>
    <row r="14" spans="1:13" ht="15" customHeight="1" x14ac:dyDescent="0.25">
      <c r="A14" s="57" t="s">
        <v>1053</v>
      </c>
      <c r="D14" s="5" t="s">
        <v>640</v>
      </c>
      <c r="E14" s="5" t="s">
        <v>1958</v>
      </c>
    </row>
    <row r="15" spans="1:13" ht="15" customHeight="1" x14ac:dyDescent="0.25">
      <c r="A15" s="57" t="s">
        <v>65</v>
      </c>
      <c r="D15" s="5" t="s">
        <v>641</v>
      </c>
      <c r="E15" s="5" t="s">
        <v>1959</v>
      </c>
    </row>
    <row r="16" spans="1:13" ht="15" customHeight="1" x14ac:dyDescent="0.25">
      <c r="A16" s="57" t="s">
        <v>1054</v>
      </c>
      <c r="D16" s="5" t="s">
        <v>642</v>
      </c>
      <c r="E16" s="5" t="s">
        <v>1960</v>
      </c>
    </row>
    <row r="17" spans="1:13" ht="15" customHeight="1" x14ac:dyDescent="0.25">
      <c r="A17" s="57" t="s">
        <v>1080</v>
      </c>
      <c r="D17" s="5" t="s">
        <v>643</v>
      </c>
      <c r="E17" s="5" t="s">
        <v>1961</v>
      </c>
    </row>
    <row r="18" spans="1:13" ht="15" customHeight="1" x14ac:dyDescent="0.25">
      <c r="A18" s="57" t="s">
        <v>1081</v>
      </c>
      <c r="D18" s="5" t="s">
        <v>644</v>
      </c>
      <c r="E18" s="5" t="s">
        <v>1962</v>
      </c>
    </row>
    <row r="19" spans="1:13" ht="15" customHeight="1" x14ac:dyDescent="0.25">
      <c r="A19" s="57" t="s">
        <v>1055</v>
      </c>
      <c r="D19" s="5" t="s">
        <v>645</v>
      </c>
      <c r="E19" s="5" t="s">
        <v>1963</v>
      </c>
    </row>
    <row r="20" spans="1:13" ht="15" customHeight="1" x14ac:dyDescent="0.25">
      <c r="A20" s="57" t="s">
        <v>1056</v>
      </c>
      <c r="D20" s="5" t="s">
        <v>646</v>
      </c>
      <c r="E20" s="5" t="s">
        <v>1964</v>
      </c>
    </row>
    <row r="21" spans="1:13" ht="15" customHeight="1" x14ac:dyDescent="0.25">
      <c r="A21" s="57" t="s">
        <v>1057</v>
      </c>
      <c r="D21" s="5" t="s">
        <v>647</v>
      </c>
      <c r="E21" s="5" t="s">
        <v>1965</v>
      </c>
      <c r="M21" s="81">
        <v>1</v>
      </c>
    </row>
    <row r="22" spans="1:13" ht="15" customHeight="1" x14ac:dyDescent="0.25">
      <c r="A22" s="57" t="s">
        <v>1058</v>
      </c>
      <c r="D22" s="5" t="s">
        <v>648</v>
      </c>
      <c r="E22" s="5" t="s">
        <v>1966</v>
      </c>
    </row>
    <row r="23" spans="1:13" ht="15" customHeight="1" x14ac:dyDescent="0.25">
      <c r="A23" s="57" t="s">
        <v>1059</v>
      </c>
      <c r="D23" s="5" t="s">
        <v>649</v>
      </c>
      <c r="E23" s="5" t="s">
        <v>1967</v>
      </c>
    </row>
    <row r="24" spans="1:13" ht="15" customHeight="1" x14ac:dyDescent="0.25">
      <c r="A24" s="57" t="s">
        <v>1060</v>
      </c>
      <c r="D24" s="5" t="s">
        <v>650</v>
      </c>
      <c r="E24" s="5" t="s">
        <v>1968</v>
      </c>
    </row>
    <row r="25" spans="1:13" ht="15" customHeight="1" x14ac:dyDescent="0.25">
      <c r="A25" s="57" t="s">
        <v>1061</v>
      </c>
      <c r="D25" s="5" t="s">
        <v>651</v>
      </c>
      <c r="E25" s="5" t="s">
        <v>1969</v>
      </c>
    </row>
    <row r="26" spans="1:13" ht="15" customHeight="1" x14ac:dyDescent="0.25">
      <c r="A26" s="57" t="s">
        <v>65</v>
      </c>
      <c r="D26" s="5" t="s">
        <v>652</v>
      </c>
      <c r="E26" s="5" t="s">
        <v>1970</v>
      </c>
    </row>
    <row r="27" spans="1:13" ht="15" customHeight="1" x14ac:dyDescent="0.25">
      <c r="A27" s="57" t="s">
        <v>1062</v>
      </c>
      <c r="D27" s="5" t="s">
        <v>653</v>
      </c>
      <c r="E27" s="5" t="s">
        <v>1971</v>
      </c>
    </row>
    <row r="28" spans="1:13" ht="15" customHeight="1" x14ac:dyDescent="0.25">
      <c r="A28" s="57" t="s">
        <v>1063</v>
      </c>
      <c r="D28" s="5" t="s">
        <v>654</v>
      </c>
      <c r="E28" s="5" t="s">
        <v>1972</v>
      </c>
    </row>
    <row r="29" spans="1:13" ht="15" customHeight="1" x14ac:dyDescent="0.25">
      <c r="A29" s="57" t="s">
        <v>1064</v>
      </c>
      <c r="D29" s="5" t="s">
        <v>655</v>
      </c>
      <c r="E29" s="5" t="s">
        <v>1973</v>
      </c>
    </row>
    <row r="30" spans="1:13" ht="15" customHeight="1" x14ac:dyDescent="0.25">
      <c r="A30" s="57" t="s">
        <v>1065</v>
      </c>
      <c r="D30" s="5" t="s">
        <v>656</v>
      </c>
      <c r="E30" s="5" t="s">
        <v>1974</v>
      </c>
    </row>
    <row r="31" spans="1:13" ht="15" customHeight="1" x14ac:dyDescent="0.25">
      <c r="A31" s="57" t="s">
        <v>1066</v>
      </c>
      <c r="D31" s="5" t="s">
        <v>657</v>
      </c>
      <c r="E31" s="5" t="s">
        <v>1975</v>
      </c>
    </row>
    <row r="32" spans="1:13" ht="15" customHeight="1" x14ac:dyDescent="0.25">
      <c r="A32" s="57" t="s">
        <v>1067</v>
      </c>
      <c r="D32" s="5" t="s">
        <v>658</v>
      </c>
      <c r="E32" s="5" t="s">
        <v>1976</v>
      </c>
    </row>
    <row r="33" spans="1:13" ht="15" customHeight="1" x14ac:dyDescent="0.25">
      <c r="A33" s="57" t="s">
        <v>1068</v>
      </c>
      <c r="D33" s="5" t="s">
        <v>659</v>
      </c>
      <c r="E33" s="5" t="s">
        <v>1977</v>
      </c>
    </row>
    <row r="34" spans="1:13" ht="15" customHeight="1" x14ac:dyDescent="0.25">
      <c r="A34" s="57" t="s">
        <v>65</v>
      </c>
      <c r="D34" s="5" t="s">
        <v>660</v>
      </c>
      <c r="E34" s="5" t="s">
        <v>1978</v>
      </c>
    </row>
    <row r="35" spans="1:13" ht="15" customHeight="1" x14ac:dyDescent="0.25">
      <c r="A35" s="57" t="s">
        <v>1069</v>
      </c>
      <c r="D35" s="5" t="s">
        <v>661</v>
      </c>
      <c r="E35" s="5" t="s">
        <v>1979</v>
      </c>
      <c r="M35" s="81">
        <v>1</v>
      </c>
    </row>
    <row r="36" spans="1:13" ht="15" customHeight="1" x14ac:dyDescent="0.25">
      <c r="A36" s="57" t="s">
        <v>997</v>
      </c>
      <c r="D36" s="5" t="s">
        <v>662</v>
      </c>
      <c r="E36" s="5" t="s">
        <v>1980</v>
      </c>
    </row>
    <row r="37" spans="1:13" ht="15" customHeight="1" x14ac:dyDescent="0.25">
      <c r="A37" s="57" t="s">
        <v>1070</v>
      </c>
      <c r="D37" s="5" t="s">
        <v>663</v>
      </c>
      <c r="E37" s="5" t="s">
        <v>1981</v>
      </c>
    </row>
    <row r="38" spans="1:13" ht="15" customHeight="1" x14ac:dyDescent="0.25">
      <c r="A38" s="57" t="s">
        <v>1071</v>
      </c>
      <c r="D38" s="5" t="s">
        <v>664</v>
      </c>
      <c r="E38" s="5" t="s">
        <v>1982</v>
      </c>
    </row>
    <row r="39" spans="1:13" ht="15" customHeight="1" x14ac:dyDescent="0.25">
      <c r="A39" s="57" t="s">
        <v>1072</v>
      </c>
      <c r="D39" s="5" t="s">
        <v>665</v>
      </c>
      <c r="E39" s="5" t="s">
        <v>1983</v>
      </c>
    </row>
    <row r="40" spans="1:13" ht="15" customHeight="1" x14ac:dyDescent="0.25">
      <c r="A40" s="57" t="s">
        <v>1073</v>
      </c>
      <c r="D40" s="5" t="s">
        <v>666</v>
      </c>
      <c r="E40" s="5" t="s">
        <v>1984</v>
      </c>
      <c r="M40" s="81">
        <v>1</v>
      </c>
    </row>
    <row r="41" spans="1:13" ht="15" customHeight="1" x14ac:dyDescent="0.25">
      <c r="A41" s="57" t="s">
        <v>1000</v>
      </c>
      <c r="D41" s="5" t="s">
        <v>667</v>
      </c>
      <c r="E41" s="176" t="s">
        <v>1985</v>
      </c>
      <c r="M41" s="81">
        <v>1</v>
      </c>
    </row>
    <row r="42" spans="1:13" ht="15" customHeight="1" x14ac:dyDescent="0.25">
      <c r="A42" s="57" t="s">
        <v>1371</v>
      </c>
      <c r="D42" s="5" t="s">
        <v>2502</v>
      </c>
      <c r="E42" s="5" t="s">
        <v>2502</v>
      </c>
      <c r="H42" s="59" t="e">
        <f ca="1">AI_DIV(A38,A41)</f>
        <v>#NAME?</v>
      </c>
      <c r="M42" s="81">
        <v>1</v>
      </c>
    </row>
    <row r="43" spans="1:13" ht="15" customHeight="1" x14ac:dyDescent="0.25">
      <c r="A43" s="52" t="s">
        <v>307</v>
      </c>
      <c r="D43" s="101"/>
      <c r="E43" s="5"/>
      <c r="M43" s="81">
        <v>1</v>
      </c>
    </row>
    <row r="44" spans="1:13" ht="15" customHeight="1" x14ac:dyDescent="0.25">
      <c r="A44" s="57" t="s">
        <v>1082</v>
      </c>
      <c r="D44" s="5" t="s">
        <v>668</v>
      </c>
      <c r="E44" s="5" t="s">
        <v>1986</v>
      </c>
      <c r="M44" s="81">
        <v>1</v>
      </c>
    </row>
    <row r="45" spans="1:13" ht="15" customHeight="1" x14ac:dyDescent="0.25">
      <c r="A45" s="57" t="s">
        <v>1000</v>
      </c>
      <c r="D45" s="5" t="s">
        <v>669</v>
      </c>
      <c r="E45" s="5" t="s">
        <v>1987</v>
      </c>
    </row>
    <row r="46" spans="1:13" ht="15" customHeight="1" x14ac:dyDescent="0.25">
      <c r="A46" s="57" t="s">
        <v>1083</v>
      </c>
      <c r="D46" s="5" t="s">
        <v>670</v>
      </c>
      <c r="E46" s="5" t="s">
        <v>1988</v>
      </c>
      <c r="M46" s="81">
        <v>1</v>
      </c>
    </row>
    <row r="47" spans="1:13" ht="15" customHeight="1" x14ac:dyDescent="0.25">
      <c r="A47" s="57" t="s">
        <v>1084</v>
      </c>
      <c r="D47" s="5" t="s">
        <v>671</v>
      </c>
      <c r="E47" s="5" t="s">
        <v>1989</v>
      </c>
    </row>
    <row r="48" spans="1:13" ht="15" customHeight="1" x14ac:dyDescent="0.25">
      <c r="A48" s="57" t="s">
        <v>1005</v>
      </c>
      <c r="D48" s="5" t="s">
        <v>672</v>
      </c>
      <c r="E48" s="5" t="s">
        <v>1990</v>
      </c>
    </row>
    <row r="49" spans="1:5" ht="15" customHeight="1" x14ac:dyDescent="0.25">
      <c r="A49" s="57" t="s">
        <v>1006</v>
      </c>
      <c r="D49" s="5" t="s">
        <v>673</v>
      </c>
      <c r="E49" s="5" t="s">
        <v>1991</v>
      </c>
    </row>
    <row r="50" spans="1:5" ht="15" customHeight="1" x14ac:dyDescent="0.25">
      <c r="A50" s="57" t="s">
        <v>1074</v>
      </c>
      <c r="D50" s="5" t="s">
        <v>674</v>
      </c>
      <c r="E50" s="5" t="s">
        <v>1992</v>
      </c>
    </row>
    <row r="51" spans="1:5" ht="15" customHeight="1" x14ac:dyDescent="0.25">
      <c r="A51" s="57" t="s">
        <v>1085</v>
      </c>
      <c r="D51" s="5" t="s">
        <v>675</v>
      </c>
      <c r="E51" s="5" t="s">
        <v>1993</v>
      </c>
    </row>
    <row r="52" spans="1:5" ht="15" customHeight="1" x14ac:dyDescent="0.25">
      <c r="A52" s="57" t="s">
        <v>1075</v>
      </c>
      <c r="D52" s="5" t="s">
        <v>676</v>
      </c>
      <c r="E52" s="5" t="s">
        <v>1994</v>
      </c>
    </row>
    <row r="53" spans="1:5" ht="15" customHeight="1" x14ac:dyDescent="0.25">
      <c r="A53" s="57" t="s">
        <v>1020</v>
      </c>
      <c r="D53" s="5" t="s">
        <v>677</v>
      </c>
      <c r="E53" s="5" t="s">
        <v>1995</v>
      </c>
    </row>
    <row r="54" spans="1:5" ht="15" customHeight="1" x14ac:dyDescent="0.25">
      <c r="A54" s="57" t="s">
        <v>1076</v>
      </c>
      <c r="D54" s="5" t="s">
        <v>678</v>
      </c>
      <c r="E54" s="5" t="s">
        <v>1996</v>
      </c>
    </row>
    <row r="55" spans="1:5" ht="15" customHeight="1" x14ac:dyDescent="0.25">
      <c r="A55" s="57" t="s">
        <v>1077</v>
      </c>
      <c r="D55" s="5" t="s">
        <v>679</v>
      </c>
      <c r="E55" s="5" t="s">
        <v>1997</v>
      </c>
    </row>
    <row r="56" spans="1:5" ht="15" customHeight="1" x14ac:dyDescent="0.25">
      <c r="A56" s="57" t="s">
        <v>1008</v>
      </c>
      <c r="D56" s="5" t="s">
        <v>680</v>
      </c>
      <c r="E56" s="34" t="s">
        <v>1998</v>
      </c>
    </row>
    <row r="57" spans="1:5" ht="15" customHeight="1" x14ac:dyDescent="0.25">
      <c r="A57" s="57" t="s">
        <v>1010</v>
      </c>
      <c r="D57" s="5" t="s">
        <v>681</v>
      </c>
      <c r="E57" s="5" t="s">
        <v>1999</v>
      </c>
    </row>
    <row r="58" spans="1:5" ht="15" customHeight="1" x14ac:dyDescent="0.25">
      <c r="A58" s="57" t="s">
        <v>1011</v>
      </c>
      <c r="D58" s="34"/>
      <c r="E58" s="5"/>
    </row>
    <row r="59" spans="1:5" ht="15" customHeight="1" x14ac:dyDescent="0.25">
      <c r="A59" s="57" t="s">
        <v>1012</v>
      </c>
      <c r="D59" s="5" t="s">
        <v>682</v>
      </c>
      <c r="E59" s="5" t="s">
        <v>2000</v>
      </c>
    </row>
    <row r="60" spans="1:5" ht="15" customHeight="1" x14ac:dyDescent="0.25">
      <c r="A60" s="57" t="s">
        <v>1013</v>
      </c>
      <c r="D60" s="5" t="s">
        <v>683</v>
      </c>
      <c r="E60" s="34" t="s">
        <v>2001</v>
      </c>
    </row>
    <row r="61" spans="1:5" ht="15" customHeight="1" x14ac:dyDescent="0.25">
      <c r="A61" s="57" t="s">
        <v>1014</v>
      </c>
      <c r="D61" s="5" t="s">
        <v>684</v>
      </c>
      <c r="E61" s="5" t="s">
        <v>2002</v>
      </c>
    </row>
    <row r="62" spans="1:5" ht="15" customHeight="1" x14ac:dyDescent="0.25">
      <c r="A62" s="57" t="s">
        <v>1015</v>
      </c>
      <c r="D62" s="34"/>
      <c r="E62" s="5"/>
    </row>
    <row r="63" spans="1:5" ht="15" customHeight="1" x14ac:dyDescent="0.25">
      <c r="A63" s="57" t="s">
        <v>1012</v>
      </c>
      <c r="D63" s="5" t="s">
        <v>685</v>
      </c>
      <c r="E63" s="5" t="s">
        <v>2003</v>
      </c>
    </row>
    <row r="64" spans="1:5" ht="15" customHeight="1" x14ac:dyDescent="0.25">
      <c r="A64" s="57" t="s">
        <v>1016</v>
      </c>
      <c r="D64" s="5" t="s">
        <v>686</v>
      </c>
      <c r="E64" s="5" t="s">
        <v>2004</v>
      </c>
    </row>
    <row r="65" spans="1:13" ht="15" customHeight="1" x14ac:dyDescent="0.25">
      <c r="A65" s="57" t="s">
        <v>1017</v>
      </c>
      <c r="D65" s="5" t="s">
        <v>687</v>
      </c>
      <c r="E65" s="5" t="s">
        <v>2005</v>
      </c>
    </row>
    <row r="66" spans="1:13" ht="15" customHeight="1" x14ac:dyDescent="0.25">
      <c r="A66" s="57" t="s">
        <v>1078</v>
      </c>
      <c r="D66" s="5" t="s">
        <v>688</v>
      </c>
      <c r="E66" s="5" t="s">
        <v>2006</v>
      </c>
    </row>
    <row r="67" spans="1:13" ht="15" customHeight="1" x14ac:dyDescent="0.25">
      <c r="A67" s="57" t="s">
        <v>1019</v>
      </c>
      <c r="D67" s="5" t="s">
        <v>689</v>
      </c>
      <c r="E67" s="5" t="s">
        <v>2007</v>
      </c>
    </row>
    <row r="68" spans="1:13" ht="15" customHeight="1" x14ac:dyDescent="0.25">
      <c r="A68" s="57" t="s">
        <v>1021</v>
      </c>
      <c r="D68" s="5" t="s">
        <v>690</v>
      </c>
      <c r="E68" s="5" t="s">
        <v>2008</v>
      </c>
    </row>
    <row r="69" spans="1:13" ht="15" customHeight="1" x14ac:dyDescent="0.25">
      <c r="A69" s="57" t="s">
        <v>1086</v>
      </c>
      <c r="D69" s="5" t="s">
        <v>691</v>
      </c>
      <c r="E69" s="102" t="s">
        <v>2009</v>
      </c>
      <c r="M69" s="81">
        <v>1</v>
      </c>
    </row>
    <row r="70" spans="1:13" ht="15" customHeight="1" x14ac:dyDescent="0.25">
      <c r="A70" s="57" t="s">
        <v>1087</v>
      </c>
      <c r="D70" s="5" t="s">
        <v>692</v>
      </c>
      <c r="E70" s="34" t="s">
        <v>2010</v>
      </c>
      <c r="M70" s="81">
        <v>1</v>
      </c>
    </row>
    <row r="71" spans="1:13" ht="15" customHeight="1" x14ac:dyDescent="0.25">
      <c r="A71" s="88"/>
      <c r="D71" s="102"/>
      <c r="E71" s="34"/>
    </row>
    <row r="72" spans="1:13" ht="15" customHeight="1" x14ac:dyDescent="0.25">
      <c r="A72" s="57"/>
      <c r="D72" s="34"/>
      <c r="E72" s="34"/>
    </row>
    <row r="73" spans="1:13" ht="15" customHeight="1" x14ac:dyDescent="0.25">
      <c r="A73" s="57"/>
      <c r="D73" s="34"/>
      <c r="E73" s="34"/>
    </row>
    <row r="74" spans="1:13" ht="15" customHeight="1" x14ac:dyDescent="0.25">
      <c r="A74" s="57"/>
      <c r="D74" s="34"/>
      <c r="E74" s="34"/>
    </row>
    <row r="75" spans="1:13" ht="15" customHeight="1" x14ac:dyDescent="0.25">
      <c r="A75" s="57"/>
      <c r="D75" s="34"/>
      <c r="E75" s="34"/>
    </row>
    <row r="76" spans="1:13" ht="15" customHeight="1" x14ac:dyDescent="0.25">
      <c r="A76" s="57"/>
      <c r="D76" s="34"/>
      <c r="E76" s="34"/>
    </row>
    <row r="77" spans="1:13" ht="15" customHeight="1" x14ac:dyDescent="0.25">
      <c r="A77" s="57"/>
      <c r="D77" s="34"/>
      <c r="E77" s="34"/>
    </row>
    <row r="78" spans="1:13" ht="15" customHeight="1" x14ac:dyDescent="0.25">
      <c r="A78" s="57"/>
      <c r="D78" s="34"/>
      <c r="E78" s="34"/>
    </row>
    <row r="79" spans="1:13" ht="15" customHeight="1" x14ac:dyDescent="0.25">
      <c r="A79" s="57"/>
      <c r="D79" s="34"/>
      <c r="E79" s="34"/>
    </row>
    <row r="80" spans="1:13" ht="15" customHeight="1" x14ac:dyDescent="0.25">
      <c r="A80" s="57"/>
      <c r="D80" s="34"/>
      <c r="E80" s="34"/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2:M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1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9" t="s">
        <v>2500</v>
      </c>
      <c r="B2" s="61" t="s">
        <v>1623</v>
      </c>
      <c r="C2" s="61" t="s">
        <v>1624</v>
      </c>
      <c r="H2" s="59" t="s">
        <v>1889</v>
      </c>
      <c r="I2" s="59" t="s">
        <v>1886</v>
      </c>
      <c r="J2" s="59" t="s">
        <v>1887</v>
      </c>
      <c r="K2" s="59" t="s">
        <v>1888</v>
      </c>
    </row>
    <row r="3" spans="1:14" ht="15" customHeight="1" x14ac:dyDescent="0.25">
      <c r="A3" s="95" t="s">
        <v>1872</v>
      </c>
      <c r="B3" s="99"/>
      <c r="C3" s="99"/>
      <c r="D3" s="100"/>
      <c r="E3" s="100"/>
      <c r="F3" s="261"/>
      <c r="G3" s="261"/>
      <c r="I3" s="59" t="s">
        <v>1884</v>
      </c>
      <c r="J3" s="59" t="s">
        <v>1885</v>
      </c>
      <c r="K3" s="59">
        <v>230</v>
      </c>
      <c r="N3" s="60">
        <v>1</v>
      </c>
    </row>
    <row r="4" spans="1:14" ht="15" customHeight="1" x14ac:dyDescent="0.25">
      <c r="A4" s="57" t="s">
        <v>1088</v>
      </c>
      <c r="F4" s="7" t="s">
        <v>821</v>
      </c>
      <c r="G4" s="7" t="s">
        <v>2086</v>
      </c>
    </row>
    <row r="5" spans="1:14" ht="15" customHeight="1" x14ac:dyDescent="0.25">
      <c r="A5" s="57" t="s">
        <v>1111</v>
      </c>
      <c r="F5" s="7" t="s">
        <v>822</v>
      </c>
      <c r="G5" s="7" t="s">
        <v>2087</v>
      </c>
      <c r="N5" s="60">
        <v>1</v>
      </c>
    </row>
    <row r="6" spans="1:14" ht="15" customHeight="1" x14ac:dyDescent="0.25">
      <c r="A6" s="57" t="s">
        <v>1089</v>
      </c>
      <c r="F6" s="7" t="s">
        <v>823</v>
      </c>
      <c r="G6" s="7" t="s">
        <v>2088</v>
      </c>
    </row>
    <row r="7" spans="1:14" ht="15" customHeight="1" x14ac:dyDescent="0.25">
      <c r="A7" s="57" t="s">
        <v>1112</v>
      </c>
      <c r="F7" s="7" t="s">
        <v>824</v>
      </c>
      <c r="G7" s="7" t="s">
        <v>2089</v>
      </c>
    </row>
    <row r="8" spans="1:14" ht="15" customHeight="1" x14ac:dyDescent="0.25">
      <c r="A8" s="57" t="s">
        <v>1090</v>
      </c>
      <c r="F8" s="7" t="s">
        <v>825</v>
      </c>
      <c r="G8" s="7" t="s">
        <v>2090</v>
      </c>
    </row>
    <row r="9" spans="1:14" ht="15" customHeight="1" x14ac:dyDescent="0.25">
      <c r="A9" s="57" t="s">
        <v>1091</v>
      </c>
      <c r="F9" s="7" t="s">
        <v>826</v>
      </c>
      <c r="G9" s="7" t="s">
        <v>2091</v>
      </c>
    </row>
    <row r="10" spans="1:14" ht="15" customHeight="1" x14ac:dyDescent="0.25">
      <c r="A10" s="57" t="s">
        <v>1092</v>
      </c>
      <c r="F10" s="7" t="s">
        <v>827</v>
      </c>
      <c r="G10" s="7" t="s">
        <v>2092</v>
      </c>
    </row>
    <row r="11" spans="1:14" ht="15" customHeight="1" x14ac:dyDescent="0.25">
      <c r="A11" s="57" t="s">
        <v>1113</v>
      </c>
      <c r="F11" s="7" t="s">
        <v>828</v>
      </c>
      <c r="G11" s="7" t="s">
        <v>2093</v>
      </c>
    </row>
    <row r="12" spans="1:14" ht="15" customHeight="1" x14ac:dyDescent="0.25">
      <c r="A12" s="29" t="s">
        <v>797</v>
      </c>
      <c r="F12" s="54"/>
      <c r="G12" s="54"/>
    </row>
    <row r="13" spans="1:14" ht="15" customHeight="1" x14ac:dyDescent="0.25">
      <c r="A13" s="57" t="s">
        <v>1093</v>
      </c>
      <c r="F13" s="7" t="s">
        <v>829</v>
      </c>
      <c r="G13" s="7" t="s">
        <v>2094</v>
      </c>
    </row>
    <row r="14" spans="1:14" ht="15" customHeight="1" x14ac:dyDescent="0.25">
      <c r="A14" s="57" t="s">
        <v>1094</v>
      </c>
      <c r="F14" s="7" t="s">
        <v>830</v>
      </c>
      <c r="G14" s="7" t="s">
        <v>2095</v>
      </c>
    </row>
    <row r="15" spans="1:14" ht="15" customHeight="1" x14ac:dyDescent="0.25">
      <c r="A15" s="57" t="s">
        <v>1095</v>
      </c>
      <c r="F15" s="7" t="s">
        <v>831</v>
      </c>
      <c r="G15" s="7" t="s">
        <v>2096</v>
      </c>
    </row>
    <row r="16" spans="1:14" ht="15" customHeight="1" x14ac:dyDescent="0.25">
      <c r="A16" s="57" t="s">
        <v>1096</v>
      </c>
      <c r="F16" s="7" t="s">
        <v>832</v>
      </c>
      <c r="G16" s="7" t="s">
        <v>2097</v>
      </c>
    </row>
    <row r="17" spans="1:14" ht="15" customHeight="1" x14ac:dyDescent="0.25">
      <c r="A17" s="57" t="s">
        <v>1097</v>
      </c>
      <c r="F17" s="7" t="s">
        <v>833</v>
      </c>
      <c r="G17" s="7" t="s">
        <v>2098</v>
      </c>
    </row>
    <row r="18" spans="1:14" ht="15" customHeight="1" x14ac:dyDescent="0.25">
      <c r="A18" s="57" t="s">
        <v>1098</v>
      </c>
      <c r="F18" s="7" t="s">
        <v>834</v>
      </c>
      <c r="G18" s="7" t="s">
        <v>2099</v>
      </c>
    </row>
    <row r="19" spans="1:14" ht="15" customHeight="1" x14ac:dyDescent="0.25">
      <c r="A19" s="57" t="s">
        <v>1099</v>
      </c>
      <c r="F19" s="7" t="s">
        <v>835</v>
      </c>
      <c r="G19" s="7" t="s">
        <v>2100</v>
      </c>
    </row>
    <row r="20" spans="1:14" ht="15" customHeight="1" x14ac:dyDescent="0.25">
      <c r="A20" s="57" t="s">
        <v>1114</v>
      </c>
      <c r="F20" s="7" t="s">
        <v>836</v>
      </c>
      <c r="G20" s="7" t="s">
        <v>2101</v>
      </c>
    </row>
    <row r="21" spans="1:14" ht="15" customHeight="1" x14ac:dyDescent="0.25">
      <c r="A21" s="29" t="s">
        <v>798</v>
      </c>
      <c r="F21" s="54"/>
      <c r="G21" s="54"/>
    </row>
    <row r="22" spans="1:14" ht="15" customHeight="1" x14ac:dyDescent="0.25">
      <c r="A22" s="57" t="s">
        <v>1100</v>
      </c>
      <c r="F22" s="7" t="s">
        <v>837</v>
      </c>
      <c r="G22" s="7" t="s">
        <v>2102</v>
      </c>
    </row>
    <row r="23" spans="1:14" ht="15" customHeight="1" x14ac:dyDescent="0.25">
      <c r="A23" s="57" t="s">
        <v>1115</v>
      </c>
      <c r="F23" s="7" t="s">
        <v>838</v>
      </c>
      <c r="G23" s="7" t="s">
        <v>2103</v>
      </c>
    </row>
    <row r="24" spans="1:14" ht="15" customHeight="1" x14ac:dyDescent="0.25">
      <c r="A24" s="57" t="s">
        <v>1101</v>
      </c>
      <c r="F24" s="7" t="s">
        <v>839</v>
      </c>
      <c r="G24" s="7" t="s">
        <v>2104</v>
      </c>
    </row>
    <row r="25" spans="1:14" ht="15" customHeight="1" x14ac:dyDescent="0.25">
      <c r="A25" s="57" t="s">
        <v>1116</v>
      </c>
      <c r="F25" s="7" t="s">
        <v>840</v>
      </c>
      <c r="G25" s="7" t="s">
        <v>2105</v>
      </c>
    </row>
    <row r="26" spans="1:14" ht="15" customHeight="1" x14ac:dyDescent="0.25">
      <c r="A26" s="57" t="s">
        <v>1102</v>
      </c>
      <c r="F26" s="7" t="s">
        <v>841</v>
      </c>
      <c r="G26" s="7" t="s">
        <v>2106</v>
      </c>
    </row>
    <row r="27" spans="1:14" ht="15" customHeight="1" x14ac:dyDescent="0.25">
      <c r="A27" s="57" t="s">
        <v>1117</v>
      </c>
      <c r="F27" s="7" t="s">
        <v>842</v>
      </c>
      <c r="G27" s="7" t="s">
        <v>2107</v>
      </c>
    </row>
    <row r="28" spans="1:14" ht="15" customHeight="1" x14ac:dyDescent="0.25">
      <c r="A28" s="57" t="s">
        <v>984</v>
      </c>
      <c r="F28" s="7" t="s">
        <v>843</v>
      </c>
      <c r="G28" s="7" t="s">
        <v>2108</v>
      </c>
    </row>
    <row r="29" spans="1:14" ht="15" customHeight="1" x14ac:dyDescent="0.25">
      <c r="A29" s="57" t="s">
        <v>1118</v>
      </c>
      <c r="F29" s="7" t="s">
        <v>844</v>
      </c>
      <c r="G29" s="7" t="s">
        <v>2109</v>
      </c>
      <c r="N29" s="60">
        <v>1</v>
      </c>
    </row>
    <row r="30" spans="1:14" ht="15" customHeight="1" x14ac:dyDescent="0.25">
      <c r="A30" s="57" t="s">
        <v>987</v>
      </c>
      <c r="F30" s="7" t="s">
        <v>845</v>
      </c>
      <c r="G30" s="7" t="s">
        <v>2110</v>
      </c>
      <c r="N30" s="60">
        <v>1</v>
      </c>
    </row>
    <row r="31" spans="1:14" ht="15" customHeight="1" x14ac:dyDescent="0.25">
      <c r="A31" s="57" t="s">
        <v>1119</v>
      </c>
      <c r="F31" s="7" t="s">
        <v>846</v>
      </c>
      <c r="G31" s="7" t="s">
        <v>2111</v>
      </c>
      <c r="N31" s="60">
        <v>1</v>
      </c>
    </row>
    <row r="32" spans="1:14" ht="15" customHeight="1" x14ac:dyDescent="0.25">
      <c r="A32" s="57" t="s">
        <v>1120</v>
      </c>
      <c r="F32" s="7" t="s">
        <v>847</v>
      </c>
      <c r="G32" s="7" t="s">
        <v>2112</v>
      </c>
      <c r="N32" s="60">
        <v>1</v>
      </c>
    </row>
    <row r="33" spans="1:14" ht="15" customHeight="1" x14ac:dyDescent="0.25">
      <c r="A33" s="57" t="s">
        <v>1121</v>
      </c>
      <c r="F33" s="7" t="s">
        <v>848</v>
      </c>
      <c r="G33" s="7" t="s">
        <v>2113</v>
      </c>
    </row>
    <row r="34" spans="1:14" ht="15" customHeight="1" x14ac:dyDescent="0.25">
      <c r="A34" s="57" t="s">
        <v>1103</v>
      </c>
      <c r="F34" s="7" t="s">
        <v>849</v>
      </c>
      <c r="G34" s="7" t="s">
        <v>2114</v>
      </c>
      <c r="N34" s="60">
        <v>1</v>
      </c>
    </row>
    <row r="35" spans="1:14" ht="15" customHeight="1" x14ac:dyDescent="0.25">
      <c r="A35" s="57" t="s">
        <v>1122</v>
      </c>
      <c r="F35" s="7" t="s">
        <v>850</v>
      </c>
      <c r="G35" s="7" t="s">
        <v>2115</v>
      </c>
      <c r="N35" s="60">
        <v>1</v>
      </c>
    </row>
    <row r="36" spans="1:14" ht="15" customHeight="1" x14ac:dyDescent="0.25">
      <c r="A36" s="57" t="s">
        <v>999</v>
      </c>
      <c r="F36" s="7" t="s">
        <v>851</v>
      </c>
      <c r="G36" s="60" t="s">
        <v>2116</v>
      </c>
    </row>
    <row r="37" spans="1:14" ht="15" customHeight="1" x14ac:dyDescent="0.25">
      <c r="A37" s="57" t="s">
        <v>1123</v>
      </c>
      <c r="F37" s="7" t="s">
        <v>852</v>
      </c>
      <c r="G37" s="7" t="s">
        <v>2117</v>
      </c>
      <c r="N37" s="60">
        <v>1</v>
      </c>
    </row>
    <row r="38" spans="1:14" ht="15" customHeight="1" x14ac:dyDescent="0.25">
      <c r="A38" s="57" t="s">
        <v>1371</v>
      </c>
      <c r="F38" s="7" t="s">
        <v>2503</v>
      </c>
      <c r="G38" s="7"/>
      <c r="H38" s="59" t="e">
        <f ca="1">AI_DIV(A36,A37)</f>
        <v>#NAME?</v>
      </c>
      <c r="N38" s="60">
        <v>1</v>
      </c>
    </row>
    <row r="39" spans="1:14" ht="15" customHeight="1" x14ac:dyDescent="0.25">
      <c r="A39" s="55" t="s">
        <v>799</v>
      </c>
      <c r="B39" s="77"/>
      <c r="C39" s="77"/>
      <c r="D39" s="79"/>
      <c r="E39" s="79"/>
      <c r="G39" s="7"/>
    </row>
    <row r="40" spans="1:14" ht="15" customHeight="1" x14ac:dyDescent="0.25">
      <c r="A40" s="57" t="s">
        <v>1104</v>
      </c>
      <c r="B40" s="3"/>
      <c r="C40" s="3"/>
      <c r="D40" s="80"/>
      <c r="E40" s="80"/>
      <c r="F40" s="7" t="s">
        <v>800</v>
      </c>
      <c r="G40" s="7" t="s">
        <v>2118</v>
      </c>
      <c r="N40" s="60">
        <v>1</v>
      </c>
    </row>
    <row r="41" spans="1:14" ht="15" customHeight="1" x14ac:dyDescent="0.25">
      <c r="A41" s="57" t="s">
        <v>1105</v>
      </c>
      <c r="B41" s="3"/>
      <c r="C41" s="3"/>
      <c r="D41" s="80"/>
      <c r="E41" s="80"/>
      <c r="F41" s="7" t="s">
        <v>801</v>
      </c>
      <c r="G41" s="7" t="s">
        <v>2119</v>
      </c>
    </row>
    <row r="42" spans="1:14" ht="15" customHeight="1" x14ac:dyDescent="0.25">
      <c r="A42" s="57" t="s">
        <v>1106</v>
      </c>
      <c r="B42" s="3"/>
      <c r="C42" s="3"/>
      <c r="D42" s="80"/>
      <c r="E42" s="80"/>
      <c r="F42" s="7" t="s">
        <v>802</v>
      </c>
      <c r="G42" s="7" t="s">
        <v>2120</v>
      </c>
    </row>
    <row r="43" spans="1:14" ht="15" customHeight="1" x14ac:dyDescent="0.25">
      <c r="A43" s="57" t="s">
        <v>1124</v>
      </c>
      <c r="B43" s="3"/>
      <c r="C43" s="3"/>
      <c r="D43" s="80"/>
      <c r="E43" s="80"/>
      <c r="F43" s="7" t="s">
        <v>803</v>
      </c>
      <c r="G43" s="7" t="s">
        <v>2121</v>
      </c>
      <c r="N43" s="60">
        <v>1</v>
      </c>
    </row>
    <row r="44" spans="1:14" ht="15" customHeight="1" x14ac:dyDescent="0.25">
      <c r="A44" s="57" t="s">
        <v>1107</v>
      </c>
      <c r="B44" s="3"/>
      <c r="C44" s="3"/>
      <c r="D44" s="80"/>
      <c r="E44" s="80"/>
      <c r="F44" s="7" t="s">
        <v>804</v>
      </c>
      <c r="G44" s="7" t="s">
        <v>2122</v>
      </c>
    </row>
    <row r="45" spans="1:14" ht="15" customHeight="1" x14ac:dyDescent="0.25">
      <c r="A45" s="57" t="s">
        <v>1005</v>
      </c>
      <c r="B45" s="3"/>
      <c r="C45" s="3"/>
      <c r="D45" s="80"/>
      <c r="E45" s="80"/>
      <c r="F45" s="7" t="s">
        <v>805</v>
      </c>
      <c r="G45" s="7" t="s">
        <v>2123</v>
      </c>
    </row>
    <row r="46" spans="1:14" ht="15" customHeight="1" x14ac:dyDescent="0.25">
      <c r="A46" s="57" t="s">
        <v>1006</v>
      </c>
      <c r="B46" s="3"/>
      <c r="C46" s="3"/>
      <c r="D46" s="80"/>
      <c r="E46" s="80"/>
      <c r="F46" s="7" t="s">
        <v>806</v>
      </c>
      <c r="G46" s="7" t="s">
        <v>2124</v>
      </c>
    </row>
    <row r="47" spans="1:14" ht="15" customHeight="1" x14ac:dyDescent="0.25">
      <c r="A47" s="57" t="s">
        <v>1108</v>
      </c>
      <c r="B47" s="3"/>
      <c r="C47" s="3"/>
      <c r="D47" s="80"/>
      <c r="E47" s="80"/>
      <c r="F47" s="7" t="s">
        <v>807</v>
      </c>
      <c r="G47" s="7" t="s">
        <v>2125</v>
      </c>
    </row>
    <row r="48" spans="1:14" ht="15" customHeight="1" x14ac:dyDescent="0.25">
      <c r="A48" s="57" t="s">
        <v>1020</v>
      </c>
      <c r="B48" s="3"/>
      <c r="C48" s="3"/>
      <c r="D48" s="80"/>
      <c r="E48" s="80"/>
      <c r="F48" s="7" t="s">
        <v>808</v>
      </c>
      <c r="G48" s="56" t="s">
        <v>2126</v>
      </c>
    </row>
    <row r="49" spans="1:14" ht="15" customHeight="1" x14ac:dyDescent="0.25">
      <c r="A49" s="57" t="s">
        <v>1008</v>
      </c>
      <c r="B49" s="3"/>
      <c r="C49" s="3"/>
      <c r="D49" s="80"/>
      <c r="E49" s="80"/>
      <c r="F49" s="7" t="s">
        <v>809</v>
      </c>
      <c r="G49" s="7" t="s">
        <v>2127</v>
      </c>
      <c r="N49" s="60">
        <v>1</v>
      </c>
    </row>
    <row r="50" spans="1:14" ht="15" customHeight="1" x14ac:dyDescent="0.25">
      <c r="A50" s="57" t="s">
        <v>1010</v>
      </c>
      <c r="B50" s="3"/>
      <c r="C50" s="3"/>
      <c r="D50" s="80"/>
      <c r="E50" s="80"/>
      <c r="F50" s="7" t="s">
        <v>810</v>
      </c>
      <c r="G50" s="7" t="s">
        <v>2128</v>
      </c>
    </row>
    <row r="51" spans="1:14" ht="15" customHeight="1" x14ac:dyDescent="0.25">
      <c r="A51" s="57" t="s">
        <v>1109</v>
      </c>
      <c r="B51" s="78"/>
      <c r="C51" s="78"/>
      <c r="D51" s="80"/>
      <c r="E51" s="80"/>
      <c r="F51" s="56"/>
      <c r="G51" s="7"/>
    </row>
    <row r="52" spans="1:14" ht="15" customHeight="1" x14ac:dyDescent="0.25">
      <c r="A52" s="57" t="s">
        <v>1012</v>
      </c>
      <c r="B52" s="3"/>
      <c r="C52" s="3"/>
      <c r="D52" s="80"/>
      <c r="E52" s="80"/>
      <c r="F52" s="7" t="s">
        <v>811</v>
      </c>
      <c r="G52" s="56" t="s">
        <v>2129</v>
      </c>
    </row>
    <row r="53" spans="1:14" ht="15" customHeight="1" x14ac:dyDescent="0.25">
      <c r="A53" s="57" t="s">
        <v>1013</v>
      </c>
      <c r="B53" s="3"/>
      <c r="C53" s="3"/>
      <c r="D53" s="80"/>
      <c r="E53" s="80"/>
      <c r="F53" s="7" t="s">
        <v>812</v>
      </c>
      <c r="G53" s="7" t="s">
        <v>2130</v>
      </c>
    </row>
    <row r="54" spans="1:14" ht="15" customHeight="1" x14ac:dyDescent="0.25">
      <c r="A54" s="57" t="s">
        <v>1014</v>
      </c>
      <c r="B54" s="3"/>
      <c r="C54" s="3"/>
      <c r="D54" s="80"/>
      <c r="E54" s="80"/>
      <c r="F54" s="7" t="s">
        <v>813</v>
      </c>
      <c r="G54" s="7" t="s">
        <v>2131</v>
      </c>
    </row>
    <row r="55" spans="1:14" ht="15" customHeight="1" x14ac:dyDescent="0.25">
      <c r="A55" s="57" t="s">
        <v>1015</v>
      </c>
      <c r="B55" s="78"/>
      <c r="C55" s="78"/>
      <c r="D55" s="80"/>
      <c r="E55" s="80"/>
      <c r="F55" s="56"/>
      <c r="G55" s="7"/>
    </row>
    <row r="56" spans="1:14" ht="15" customHeight="1" x14ac:dyDescent="0.25">
      <c r="A56" s="57" t="s">
        <v>1012</v>
      </c>
      <c r="B56" s="3"/>
      <c r="C56" s="3"/>
      <c r="D56" s="80"/>
      <c r="E56" s="80"/>
      <c r="F56" s="7" t="s">
        <v>814</v>
      </c>
      <c r="G56" s="7" t="s">
        <v>2132</v>
      </c>
    </row>
    <row r="57" spans="1:14" ht="15" customHeight="1" x14ac:dyDescent="0.25">
      <c r="A57" s="57" t="s">
        <v>1016</v>
      </c>
      <c r="B57" s="3"/>
      <c r="C57" s="3"/>
      <c r="D57" s="80"/>
      <c r="E57" s="80"/>
      <c r="F57" s="7" t="s">
        <v>815</v>
      </c>
      <c r="G57" s="7" t="s">
        <v>2133</v>
      </c>
    </row>
    <row r="58" spans="1:14" ht="15" customHeight="1" x14ac:dyDescent="0.25">
      <c r="A58" s="57" t="s">
        <v>1017</v>
      </c>
      <c r="B58" s="3"/>
      <c r="C58" s="3"/>
      <c r="D58" s="80"/>
      <c r="E58" s="80"/>
      <c r="F58" s="7" t="s">
        <v>816</v>
      </c>
      <c r="G58" s="7" t="s">
        <v>2134</v>
      </c>
    </row>
    <row r="59" spans="1:14" ht="15" customHeight="1" x14ac:dyDescent="0.25">
      <c r="A59" s="57" t="s">
        <v>1019</v>
      </c>
      <c r="B59" s="3"/>
      <c r="C59" s="3"/>
      <c r="D59" s="80"/>
      <c r="E59" s="80"/>
      <c r="F59" s="7" t="s">
        <v>817</v>
      </c>
      <c r="G59" s="7" t="s">
        <v>2135</v>
      </c>
    </row>
    <row r="60" spans="1:14" ht="15" customHeight="1" x14ac:dyDescent="0.25">
      <c r="A60" s="57" t="s">
        <v>1110</v>
      </c>
      <c r="B60" s="3"/>
      <c r="C60" s="3"/>
      <c r="D60" s="80"/>
      <c r="E60" s="80"/>
      <c r="F60" s="7" t="s">
        <v>818</v>
      </c>
      <c r="G60" s="60" t="s">
        <v>2136</v>
      </c>
    </row>
    <row r="61" spans="1:14" ht="15" customHeight="1" x14ac:dyDescent="0.25">
      <c r="A61" s="57" t="s">
        <v>1125</v>
      </c>
      <c r="B61" s="3"/>
      <c r="C61" s="3"/>
      <c r="D61" s="80"/>
      <c r="E61" s="80"/>
      <c r="F61" s="7" t="s">
        <v>819</v>
      </c>
      <c r="G61" s="60" t="s">
        <v>2137</v>
      </c>
      <c r="N61" s="60">
        <v>1</v>
      </c>
    </row>
    <row r="62" spans="1:14" ht="15" customHeight="1" x14ac:dyDescent="0.25">
      <c r="A62" s="57" t="s">
        <v>1126</v>
      </c>
      <c r="B62" s="3"/>
      <c r="C62" s="3"/>
      <c r="D62" s="80"/>
      <c r="E62" s="80"/>
      <c r="F62" s="7" t="s">
        <v>820</v>
      </c>
      <c r="G62" s="60" t="s">
        <v>2138</v>
      </c>
      <c r="N62" s="60">
        <v>1</v>
      </c>
    </row>
    <row r="63" spans="1:14" ht="15" customHeight="1" x14ac:dyDescent="0.25">
      <c r="A63" s="57"/>
      <c r="B63" s="27"/>
      <c r="C63" s="27"/>
      <c r="D63" s="36"/>
      <c r="E63" s="36"/>
      <c r="F63" s="64"/>
    </row>
    <row r="64" spans="1:14" ht="15" customHeight="1" x14ac:dyDescent="0.25">
      <c r="A64" s="88"/>
      <c r="B64" s="86"/>
      <c r="C64" s="86"/>
      <c r="D64" s="87"/>
      <c r="E64" s="87"/>
      <c r="F64" s="64"/>
    </row>
    <row r="65" spans="1:6" ht="15" customHeight="1" x14ac:dyDescent="0.25">
      <c r="A65" s="57"/>
      <c r="B65" s="1"/>
      <c r="C65" s="1"/>
      <c r="D65" s="34"/>
      <c r="E65" s="34"/>
      <c r="F65" s="64"/>
    </row>
    <row r="66" spans="1:6" ht="15" customHeight="1" x14ac:dyDescent="0.25">
      <c r="A66" s="57"/>
      <c r="B66" s="1"/>
      <c r="C66" s="1"/>
      <c r="D66" s="34"/>
      <c r="E66" s="34"/>
      <c r="F66" s="64"/>
    </row>
    <row r="67" spans="1:6" ht="15" customHeight="1" x14ac:dyDescent="0.25">
      <c r="A67" s="57"/>
      <c r="B67" s="1"/>
      <c r="C67" s="1"/>
      <c r="D67" s="34"/>
      <c r="E67" s="34"/>
      <c r="F67" s="64"/>
    </row>
    <row r="68" spans="1:6" ht="15" customHeight="1" x14ac:dyDescent="0.25">
      <c r="A68" s="57"/>
      <c r="B68" s="1"/>
      <c r="C68" s="1"/>
      <c r="D68" s="34"/>
      <c r="E68" s="34"/>
      <c r="F68" s="64"/>
    </row>
    <row r="69" spans="1:6" ht="15" customHeight="1" x14ac:dyDescent="0.25">
      <c r="A69" s="57"/>
      <c r="B69" s="1"/>
      <c r="C69" s="1"/>
      <c r="D69" s="34"/>
      <c r="E69" s="34"/>
      <c r="F69" s="64"/>
    </row>
    <row r="70" spans="1:6" ht="15" customHeight="1" x14ac:dyDescent="0.25">
      <c r="F70" s="64"/>
    </row>
    <row r="71" spans="1:6" ht="15" customHeight="1" x14ac:dyDescent="0.25">
      <c r="F71" s="64"/>
    </row>
    <row r="72" spans="1:6" ht="15" customHeight="1" x14ac:dyDescent="0.25">
      <c r="F72" s="64"/>
    </row>
  </sheetData>
  <autoFilter ref="A2:P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37" zoomScale="80" zoomScaleNormal="80" workbookViewId="0">
      <selection activeCell="A71" sqref="A71"/>
    </sheetView>
  </sheetViews>
  <sheetFormatPr defaultRowHeight="15" x14ac:dyDescent="0.25"/>
  <cols>
    <col min="1" max="1" width="70.5703125" style="264" bestFit="1" customWidth="1"/>
    <col min="2" max="4" width="16.7109375" style="196" customWidth="1"/>
    <col min="5" max="9" width="16.7109375" style="114" customWidth="1"/>
    <col min="10" max="16384" width="9.140625" style="264"/>
  </cols>
  <sheetData>
    <row r="1" spans="1:13" x14ac:dyDescent="0.25">
      <c r="A1" s="272" t="s">
        <v>2576</v>
      </c>
      <c r="B1" s="238" t="s">
        <v>2546</v>
      </c>
      <c r="C1" s="238" t="s">
        <v>2547</v>
      </c>
      <c r="D1" s="238" t="s">
        <v>2548</v>
      </c>
      <c r="E1" s="273" t="s">
        <v>2459</v>
      </c>
      <c r="F1" s="273" t="s">
        <v>2457</v>
      </c>
      <c r="G1" s="273" t="s">
        <v>2549</v>
      </c>
      <c r="H1" s="273" t="s">
        <v>2550</v>
      </c>
      <c r="I1" s="273" t="s">
        <v>2458</v>
      </c>
    </row>
    <row r="2" spans="1:13" ht="15" customHeight="1" x14ac:dyDescent="0.25">
      <c r="A2" s="373" t="s">
        <v>1882</v>
      </c>
      <c r="B2" s="284"/>
      <c r="C2" s="284"/>
      <c r="D2" s="284"/>
      <c r="E2" s="276"/>
      <c r="F2" s="181"/>
      <c r="G2" s="181"/>
      <c r="H2" s="181"/>
      <c r="I2" s="181"/>
      <c r="J2" s="196"/>
      <c r="K2" s="196"/>
      <c r="L2" s="196"/>
      <c r="M2" s="196"/>
    </row>
    <row r="3" spans="1:13" ht="15" customHeight="1" x14ac:dyDescent="0.25">
      <c r="A3" s="374" t="s">
        <v>2845</v>
      </c>
      <c r="B3" s="275"/>
      <c r="C3" s="275"/>
      <c r="D3" s="275"/>
      <c r="E3" s="378"/>
      <c r="F3" s="170"/>
      <c r="G3" s="170"/>
      <c r="H3" s="170"/>
      <c r="I3" s="170"/>
      <c r="J3" s="196"/>
      <c r="K3" s="196"/>
      <c r="L3" s="196"/>
      <c r="M3" s="196"/>
    </row>
    <row r="4" spans="1:13" ht="15" customHeight="1" x14ac:dyDescent="0.25">
      <c r="A4" s="374" t="s">
        <v>2846</v>
      </c>
      <c r="B4" s="275"/>
      <c r="C4" s="275"/>
      <c r="D4" s="275"/>
      <c r="E4" s="378"/>
      <c r="F4" s="170"/>
      <c r="G4" s="170"/>
      <c r="H4" s="170"/>
      <c r="I4" s="170"/>
      <c r="J4" s="196"/>
      <c r="K4" s="196"/>
      <c r="L4" s="196"/>
      <c r="M4" s="196"/>
    </row>
    <row r="5" spans="1:13" ht="15" customHeight="1" x14ac:dyDescent="0.25">
      <c r="A5" s="374" t="s">
        <v>2847</v>
      </c>
      <c r="B5" s="275"/>
      <c r="C5" s="275"/>
      <c r="D5" s="275"/>
      <c r="E5" s="378"/>
      <c r="F5" s="170"/>
      <c r="G5" s="170"/>
      <c r="H5" s="170"/>
      <c r="I5" s="170"/>
      <c r="J5" s="196"/>
      <c r="K5" s="196"/>
      <c r="L5" s="196"/>
      <c r="M5" s="196"/>
    </row>
    <row r="6" spans="1:13" ht="15" customHeight="1" x14ac:dyDescent="0.25">
      <c r="A6" s="374" t="s">
        <v>2854</v>
      </c>
      <c r="B6" s="275"/>
      <c r="C6" s="275"/>
      <c r="D6" s="275"/>
      <c r="E6" s="378"/>
      <c r="F6" s="170"/>
      <c r="G6" s="170"/>
      <c r="H6" s="170"/>
      <c r="I6" s="170"/>
      <c r="J6" s="196"/>
      <c r="K6" s="196"/>
      <c r="L6" s="196"/>
      <c r="M6" s="196"/>
    </row>
    <row r="7" spans="1:13" ht="15" customHeight="1" x14ac:dyDescent="0.25">
      <c r="A7" s="374" t="s">
        <v>1911</v>
      </c>
      <c r="B7" s="275"/>
      <c r="C7" s="275"/>
      <c r="D7" s="275"/>
      <c r="E7" s="378"/>
      <c r="F7" s="170"/>
      <c r="G7" s="170"/>
      <c r="H7" s="170"/>
      <c r="I7" s="170"/>
      <c r="J7" s="196"/>
      <c r="K7" s="196"/>
      <c r="L7" s="196"/>
      <c r="M7" s="196"/>
    </row>
    <row r="8" spans="1:13" s="313" customFormat="1" ht="15" customHeight="1" x14ac:dyDescent="0.25">
      <c r="A8" s="375" t="s">
        <v>1574</v>
      </c>
      <c r="B8" s="275"/>
      <c r="C8" s="275"/>
      <c r="D8" s="275"/>
      <c r="E8" s="278"/>
      <c r="F8" s="279"/>
      <c r="G8" s="279"/>
      <c r="H8" s="279"/>
      <c r="I8" s="279"/>
      <c r="J8" s="196"/>
      <c r="K8" s="196"/>
      <c r="L8" s="196"/>
      <c r="M8" s="196"/>
    </row>
    <row r="9" spans="1:13" s="313" customFormat="1" ht="15" customHeight="1" x14ac:dyDescent="0.25">
      <c r="A9" s="375" t="s">
        <v>1900</v>
      </c>
      <c r="B9" s="275"/>
      <c r="C9" s="275"/>
      <c r="D9" s="275"/>
      <c r="E9" s="278"/>
      <c r="F9" s="279"/>
      <c r="G9" s="279"/>
      <c r="H9" s="279"/>
      <c r="I9" s="279"/>
      <c r="J9" s="196"/>
      <c r="K9" s="196"/>
      <c r="L9" s="196"/>
      <c r="M9" s="196"/>
    </row>
    <row r="10" spans="1:13" s="313" customFormat="1" ht="15" customHeight="1" x14ac:dyDescent="0.25">
      <c r="A10" s="376" t="s">
        <v>3235</v>
      </c>
      <c r="B10" s="275"/>
      <c r="C10" s="275"/>
      <c r="D10" s="275"/>
      <c r="E10" s="278"/>
      <c r="F10" s="279"/>
      <c r="G10" s="279"/>
      <c r="H10" s="279"/>
      <c r="I10" s="279"/>
      <c r="J10" s="196"/>
      <c r="K10" s="196"/>
      <c r="L10" s="196"/>
      <c r="M10" s="196"/>
    </row>
    <row r="11" spans="1:13" s="313" customFormat="1" ht="15" customHeight="1" x14ac:dyDescent="0.25">
      <c r="A11" s="376" t="s">
        <v>2455</v>
      </c>
      <c r="B11" s="275"/>
      <c r="C11" s="275"/>
      <c r="D11" s="275"/>
      <c r="E11" s="278"/>
      <c r="F11" s="279"/>
      <c r="G11" s="279"/>
      <c r="H11" s="279"/>
      <c r="I11" s="279"/>
      <c r="J11" s="196"/>
      <c r="K11" s="196"/>
      <c r="L11" s="196"/>
      <c r="M11" s="196"/>
    </row>
    <row r="12" spans="1:13" s="313" customFormat="1" ht="15" customHeight="1" x14ac:dyDescent="0.25">
      <c r="A12" s="376" t="s">
        <v>2453</v>
      </c>
      <c r="B12" s="275"/>
      <c r="C12" s="275"/>
      <c r="D12" s="275"/>
      <c r="E12" s="278"/>
      <c r="F12" s="279"/>
      <c r="G12" s="279"/>
      <c r="H12" s="279"/>
      <c r="I12" s="279"/>
      <c r="J12" s="196"/>
      <c r="K12" s="196"/>
      <c r="L12" s="196"/>
      <c r="M12" s="196"/>
    </row>
    <row r="13" spans="1:13" s="313" customFormat="1" ht="15" customHeight="1" x14ac:dyDescent="0.25">
      <c r="A13" s="377" t="s">
        <v>2454</v>
      </c>
      <c r="B13" s="285"/>
      <c r="C13" s="285"/>
      <c r="D13" s="285"/>
      <c r="E13" s="280"/>
      <c r="F13" s="281"/>
      <c r="G13" s="281"/>
      <c r="H13" s="281"/>
      <c r="I13" s="281"/>
      <c r="J13" s="196"/>
      <c r="K13" s="196"/>
      <c r="L13" s="196"/>
      <c r="M13" s="196"/>
    </row>
    <row r="14" spans="1:13" ht="15" customHeight="1" x14ac:dyDescent="0.25">
      <c r="A14" s="274"/>
      <c r="B14" s="275"/>
      <c r="C14" s="275"/>
      <c r="D14" s="275"/>
      <c r="E14" s="440" t="s">
        <v>2551</v>
      </c>
      <c r="F14" s="440"/>
      <c r="G14" s="440"/>
      <c r="H14" s="440"/>
      <c r="I14" s="440"/>
      <c r="J14" s="196"/>
      <c r="K14" s="196"/>
      <c r="L14" s="196"/>
      <c r="M14" s="196"/>
    </row>
    <row r="15" spans="1:13" ht="15" customHeight="1" x14ac:dyDescent="0.25">
      <c r="A15" s="270" t="s">
        <v>1882</v>
      </c>
      <c r="B15" s="238" t="s">
        <v>2546</v>
      </c>
      <c r="C15" s="238" t="s">
        <v>2547</v>
      </c>
      <c r="D15" s="238" t="s">
        <v>2548</v>
      </c>
      <c r="E15" s="271" t="s">
        <v>2459</v>
      </c>
      <c r="F15" s="271" t="s">
        <v>2457</v>
      </c>
      <c r="G15" s="271" t="s">
        <v>2549</v>
      </c>
      <c r="H15" s="271" t="s">
        <v>2550</v>
      </c>
      <c r="I15" s="271" t="s">
        <v>2458</v>
      </c>
      <c r="J15" s="196"/>
      <c r="K15" s="196"/>
      <c r="L15" s="196"/>
      <c r="M15" s="196"/>
    </row>
    <row r="16" spans="1:13" ht="15" customHeight="1" x14ac:dyDescent="0.25">
      <c r="A16" s="267" t="s">
        <v>1769</v>
      </c>
      <c r="B16" s="170"/>
      <c r="C16" s="170"/>
      <c r="D16" s="170"/>
      <c r="E16" s="279"/>
      <c r="F16" s="279"/>
      <c r="G16" s="279"/>
      <c r="H16" s="279"/>
      <c r="I16" s="279"/>
      <c r="J16" s="196"/>
      <c r="K16" s="196"/>
      <c r="L16" s="196"/>
      <c r="M16" s="196"/>
    </row>
    <row r="17" spans="1:13" s="288" customFormat="1" ht="15" customHeight="1" x14ac:dyDescent="0.25">
      <c r="A17" s="289" t="s">
        <v>2580</v>
      </c>
      <c r="B17" s="170"/>
      <c r="C17" s="170"/>
      <c r="D17" s="170"/>
      <c r="E17" s="279"/>
      <c r="F17" s="279"/>
      <c r="G17" s="279"/>
      <c r="H17" s="279"/>
      <c r="I17" s="279"/>
      <c r="J17" s="196"/>
      <c r="K17" s="196"/>
      <c r="L17" s="196"/>
      <c r="M17" s="196"/>
    </row>
    <row r="18" spans="1:13" ht="15" customHeight="1" x14ac:dyDescent="0.25">
      <c r="A18" s="267" t="s">
        <v>2589</v>
      </c>
      <c r="B18" s="170"/>
      <c r="C18" s="170"/>
      <c r="D18" s="170"/>
      <c r="E18" s="279"/>
      <c r="F18" s="279"/>
      <c r="G18" s="279"/>
      <c r="H18" s="279"/>
      <c r="I18" s="279"/>
      <c r="J18" s="196"/>
      <c r="K18" s="196"/>
      <c r="L18" s="196"/>
      <c r="M18" s="196"/>
    </row>
    <row r="19" spans="1:13" ht="15" customHeight="1" x14ac:dyDescent="0.25">
      <c r="A19" s="267" t="s">
        <v>1777</v>
      </c>
      <c r="B19" s="170"/>
      <c r="C19" s="170"/>
      <c r="D19" s="170"/>
      <c r="E19" s="279"/>
      <c r="F19" s="279"/>
      <c r="G19" s="279"/>
      <c r="H19" s="279"/>
      <c r="I19" s="279"/>
      <c r="J19" s="196"/>
      <c r="K19" s="196"/>
      <c r="L19" s="196"/>
      <c r="M19" s="196"/>
    </row>
    <row r="20" spans="1:13" ht="15" customHeight="1" x14ac:dyDescent="0.25">
      <c r="A20" s="267" t="s">
        <v>1778</v>
      </c>
      <c r="B20" s="170"/>
      <c r="C20" s="170"/>
      <c r="D20" s="170"/>
      <c r="E20" s="279"/>
      <c r="F20" s="279"/>
      <c r="G20" s="279"/>
      <c r="H20" s="279"/>
      <c r="I20" s="279"/>
      <c r="J20" s="196"/>
      <c r="K20" s="196"/>
      <c r="L20" s="196"/>
      <c r="M20" s="196"/>
    </row>
    <row r="21" spans="1:13" ht="15" customHeight="1" x14ac:dyDescent="0.25">
      <c r="A21" s="267" t="s">
        <v>1779</v>
      </c>
      <c r="B21" s="170"/>
      <c r="C21" s="170"/>
      <c r="D21" s="170"/>
      <c r="E21" s="279"/>
      <c r="F21" s="279"/>
      <c r="G21" s="279"/>
      <c r="H21" s="279"/>
      <c r="I21" s="279"/>
      <c r="J21" s="196"/>
      <c r="K21" s="196"/>
      <c r="L21" s="196"/>
      <c r="M21" s="196"/>
    </row>
    <row r="22" spans="1:13" ht="15" customHeight="1" x14ac:dyDescent="0.25">
      <c r="A22" s="267" t="s">
        <v>1780</v>
      </c>
      <c r="B22" s="170"/>
      <c r="C22" s="170"/>
      <c r="D22" s="170"/>
      <c r="E22" s="279"/>
      <c r="F22" s="279"/>
      <c r="G22" s="279"/>
      <c r="H22" s="279"/>
      <c r="I22" s="279"/>
      <c r="J22" s="196"/>
      <c r="K22" s="196"/>
      <c r="L22" s="196"/>
      <c r="M22" s="196"/>
    </row>
    <row r="23" spans="1:13" ht="15" customHeight="1" x14ac:dyDescent="0.25">
      <c r="A23" s="267" t="s">
        <v>1781</v>
      </c>
      <c r="B23" s="170"/>
      <c r="C23" s="170"/>
      <c r="D23" s="170"/>
      <c r="E23" s="279"/>
      <c r="F23" s="279"/>
      <c r="G23" s="279"/>
      <c r="H23" s="279"/>
      <c r="I23" s="279"/>
      <c r="J23" s="196"/>
      <c r="K23" s="196"/>
      <c r="L23" s="196"/>
      <c r="M23" s="196"/>
    </row>
    <row r="24" spans="1:13" ht="15" customHeight="1" x14ac:dyDescent="0.25">
      <c r="A24" s="267" t="s">
        <v>1782</v>
      </c>
      <c r="B24" s="170"/>
      <c r="C24" s="170"/>
      <c r="D24" s="170"/>
      <c r="E24" s="279"/>
      <c r="F24" s="279"/>
      <c r="G24" s="279"/>
      <c r="H24" s="279"/>
      <c r="I24" s="279"/>
      <c r="J24" s="196"/>
      <c r="K24" s="196"/>
      <c r="L24" s="196"/>
      <c r="M24" s="196"/>
    </row>
    <row r="25" spans="1:13" ht="15" customHeight="1" x14ac:dyDescent="0.25">
      <c r="A25" s="267" t="s">
        <v>1783</v>
      </c>
      <c r="B25" s="170"/>
      <c r="C25" s="170"/>
      <c r="D25" s="170"/>
      <c r="E25" s="279"/>
      <c r="F25" s="279"/>
      <c r="G25" s="279"/>
      <c r="H25" s="279"/>
      <c r="I25" s="279"/>
      <c r="J25" s="196"/>
      <c r="K25" s="196"/>
      <c r="L25" s="196"/>
      <c r="M25" s="196"/>
    </row>
    <row r="26" spans="1:13" ht="15" customHeight="1" x14ac:dyDescent="0.25">
      <c r="A26" s="267" t="s">
        <v>1784</v>
      </c>
      <c r="B26" s="170"/>
      <c r="C26" s="170"/>
      <c r="D26" s="170"/>
      <c r="E26" s="279"/>
      <c r="F26" s="279"/>
      <c r="G26" s="279"/>
      <c r="H26" s="279"/>
      <c r="I26" s="279"/>
      <c r="J26" s="196"/>
      <c r="K26" s="196"/>
      <c r="L26" s="196"/>
      <c r="M26" s="196"/>
    </row>
    <row r="27" spans="1:13" ht="15" customHeight="1" x14ac:dyDescent="0.25">
      <c r="A27" s="267" t="s">
        <v>1785</v>
      </c>
      <c r="B27" s="170"/>
      <c r="C27" s="170"/>
      <c r="D27" s="170"/>
      <c r="E27" s="279"/>
      <c r="F27" s="279"/>
      <c r="G27" s="279"/>
      <c r="H27" s="279"/>
      <c r="I27" s="279"/>
      <c r="J27" s="196"/>
      <c r="K27" s="196"/>
      <c r="L27" s="196"/>
      <c r="M27" s="196"/>
    </row>
    <row r="28" spans="1:13" ht="15" customHeight="1" x14ac:dyDescent="0.25">
      <c r="A28" s="267" t="s">
        <v>1804</v>
      </c>
      <c r="B28" s="170"/>
      <c r="C28" s="170"/>
      <c r="D28" s="170"/>
      <c r="E28" s="279"/>
      <c r="F28" s="279"/>
      <c r="G28" s="279"/>
      <c r="H28" s="279"/>
      <c r="I28" s="279"/>
      <c r="J28" s="196"/>
      <c r="K28" s="196"/>
      <c r="L28" s="196"/>
      <c r="M28" s="196"/>
    </row>
    <row r="29" spans="1:13" ht="15" customHeight="1" x14ac:dyDescent="0.25">
      <c r="A29" s="267" t="s">
        <v>1786</v>
      </c>
      <c r="B29" s="170"/>
      <c r="C29" s="170"/>
      <c r="D29" s="170"/>
      <c r="E29" s="279"/>
      <c r="F29" s="279"/>
      <c r="G29" s="279"/>
      <c r="H29" s="279"/>
      <c r="I29" s="279"/>
      <c r="J29" s="196"/>
      <c r="K29" s="196"/>
      <c r="L29" s="196"/>
      <c r="M29" s="196"/>
    </row>
    <row r="30" spans="1:13" ht="15" customHeight="1" x14ac:dyDescent="0.25">
      <c r="A30" s="267" t="s">
        <v>1787</v>
      </c>
      <c r="B30" s="170"/>
      <c r="C30" s="170"/>
      <c r="D30" s="170"/>
      <c r="E30" s="279"/>
      <c r="F30" s="279"/>
      <c r="G30" s="279"/>
      <c r="H30" s="279"/>
      <c r="I30" s="279"/>
      <c r="J30" s="196"/>
      <c r="K30" s="196"/>
      <c r="L30" s="196"/>
      <c r="M30" s="196"/>
    </row>
    <row r="31" spans="1:13" ht="15" customHeight="1" x14ac:dyDescent="0.25">
      <c r="A31" s="267" t="s">
        <v>1788</v>
      </c>
      <c r="B31" s="170"/>
      <c r="C31" s="170"/>
      <c r="D31" s="170"/>
      <c r="E31" s="279"/>
      <c r="F31" s="279"/>
      <c r="G31" s="279"/>
      <c r="H31" s="279"/>
      <c r="I31" s="279"/>
      <c r="J31" s="196"/>
      <c r="K31" s="196"/>
      <c r="L31" s="196"/>
      <c r="M31" s="196"/>
    </row>
    <row r="32" spans="1:13" ht="15" customHeight="1" x14ac:dyDescent="0.25">
      <c r="A32" s="267" t="s">
        <v>1790</v>
      </c>
      <c r="B32" s="170"/>
      <c r="C32" s="170"/>
      <c r="D32" s="170"/>
      <c r="E32" s="279"/>
      <c r="F32" s="279"/>
      <c r="G32" s="279"/>
      <c r="H32" s="279"/>
      <c r="I32" s="279"/>
      <c r="J32" s="196"/>
      <c r="K32" s="196"/>
      <c r="L32" s="196"/>
      <c r="M32" s="196"/>
    </row>
    <row r="33" spans="1:13" ht="15" customHeight="1" x14ac:dyDescent="0.25">
      <c r="A33" s="267" t="s">
        <v>1791</v>
      </c>
      <c r="B33" s="170"/>
      <c r="C33" s="170"/>
      <c r="D33" s="170"/>
      <c r="E33" s="279"/>
      <c r="F33" s="279"/>
      <c r="G33" s="279"/>
      <c r="H33" s="279"/>
      <c r="I33" s="279"/>
      <c r="J33" s="196"/>
      <c r="K33" s="196"/>
      <c r="L33" s="196"/>
      <c r="M33" s="196"/>
    </row>
    <row r="34" spans="1:13" ht="15" customHeight="1" x14ac:dyDescent="0.25">
      <c r="A34" s="267" t="s">
        <v>1792</v>
      </c>
      <c r="B34" s="170"/>
      <c r="C34" s="170"/>
      <c r="D34" s="170"/>
      <c r="E34" s="279"/>
      <c r="F34" s="279"/>
      <c r="G34" s="279"/>
      <c r="H34" s="279"/>
      <c r="I34" s="279"/>
      <c r="J34" s="196"/>
      <c r="K34" s="196"/>
      <c r="L34" s="196"/>
      <c r="M34" s="196"/>
    </row>
    <row r="35" spans="1:13" ht="15" customHeight="1" x14ac:dyDescent="0.25">
      <c r="A35" s="267" t="s">
        <v>1789</v>
      </c>
      <c r="B35" s="170"/>
      <c r="C35" s="170"/>
      <c r="D35" s="170"/>
      <c r="E35" s="279"/>
      <c r="F35" s="279"/>
      <c r="G35" s="279"/>
      <c r="H35" s="279"/>
      <c r="I35" s="279"/>
      <c r="J35" s="196"/>
      <c r="K35" s="196"/>
      <c r="L35" s="196"/>
      <c r="M35" s="196"/>
    </row>
    <row r="36" spans="1:13" ht="15" customHeight="1" x14ac:dyDescent="0.25">
      <c r="A36" s="267" t="s">
        <v>1793</v>
      </c>
      <c r="B36" s="170"/>
      <c r="C36" s="170"/>
      <c r="D36" s="170"/>
      <c r="E36" s="279"/>
      <c r="F36" s="279"/>
      <c r="G36" s="279"/>
      <c r="H36" s="279"/>
      <c r="I36" s="279"/>
      <c r="J36" s="196"/>
      <c r="K36" s="196"/>
      <c r="L36" s="196"/>
      <c r="M36" s="196"/>
    </row>
    <row r="37" spans="1:13" ht="15" customHeight="1" x14ac:dyDescent="0.25">
      <c r="A37" s="267" t="s">
        <v>1794</v>
      </c>
      <c r="B37" s="170"/>
      <c r="C37" s="170"/>
      <c r="D37" s="170"/>
      <c r="E37" s="279"/>
      <c r="F37" s="279"/>
      <c r="G37" s="279"/>
      <c r="H37" s="279"/>
      <c r="I37" s="279"/>
      <c r="J37" s="196"/>
      <c r="K37" s="196"/>
      <c r="L37" s="196"/>
      <c r="M37" s="196"/>
    </row>
    <row r="38" spans="1:13" ht="15" customHeight="1" x14ac:dyDescent="0.25">
      <c r="A38" s="267" t="s">
        <v>1795</v>
      </c>
      <c r="B38" s="170"/>
      <c r="C38" s="170"/>
      <c r="D38" s="170"/>
      <c r="E38" s="279"/>
      <c r="F38" s="279"/>
      <c r="G38" s="279"/>
      <c r="H38" s="279"/>
      <c r="I38" s="279"/>
      <c r="J38" s="196"/>
      <c r="K38" s="196"/>
      <c r="L38" s="196"/>
      <c r="M38" s="196"/>
    </row>
    <row r="39" spans="1:13" ht="15" customHeight="1" x14ac:dyDescent="0.25">
      <c r="A39" s="267" t="s">
        <v>1796</v>
      </c>
      <c r="B39" s="170"/>
      <c r="C39" s="170"/>
      <c r="D39" s="170"/>
      <c r="E39" s="279"/>
      <c r="F39" s="279"/>
      <c r="G39" s="279"/>
      <c r="H39" s="279"/>
      <c r="I39" s="279"/>
      <c r="J39" s="196"/>
      <c r="K39" s="196"/>
      <c r="L39" s="196"/>
      <c r="M39" s="196"/>
    </row>
    <row r="40" spans="1:13" ht="15" customHeight="1" x14ac:dyDescent="0.25">
      <c r="A40" s="267" t="s">
        <v>1797</v>
      </c>
      <c r="B40" s="170"/>
      <c r="C40" s="170"/>
      <c r="D40" s="170"/>
      <c r="E40" s="279"/>
      <c r="F40" s="279"/>
      <c r="G40" s="279"/>
      <c r="H40" s="279"/>
      <c r="I40" s="279"/>
      <c r="J40" s="196"/>
      <c r="K40" s="196"/>
      <c r="L40" s="196"/>
      <c r="M40" s="196"/>
    </row>
    <row r="41" spans="1:13" ht="15" customHeight="1" x14ac:dyDescent="0.25">
      <c r="A41" s="267" t="s">
        <v>1798</v>
      </c>
      <c r="B41" s="170"/>
      <c r="C41" s="170"/>
      <c r="D41" s="170"/>
      <c r="E41" s="279"/>
      <c r="F41" s="279"/>
      <c r="G41" s="279"/>
      <c r="H41" s="279"/>
      <c r="I41" s="279"/>
      <c r="J41" s="196"/>
      <c r="K41" s="196"/>
      <c r="L41" s="196"/>
      <c r="M41" s="196"/>
    </row>
    <row r="42" spans="1:13" ht="15" customHeight="1" x14ac:dyDescent="0.25">
      <c r="A42" s="267" t="s">
        <v>1799</v>
      </c>
      <c r="B42" s="170"/>
      <c r="C42" s="170"/>
      <c r="D42" s="170"/>
      <c r="E42" s="279"/>
      <c r="F42" s="279"/>
      <c r="G42" s="279"/>
      <c r="H42" s="279"/>
      <c r="I42" s="279"/>
      <c r="J42" s="196"/>
      <c r="K42" s="196"/>
      <c r="L42" s="196"/>
      <c r="M42" s="196"/>
    </row>
    <row r="43" spans="1:13" ht="15" customHeight="1" x14ac:dyDescent="0.25">
      <c r="A43" s="267" t="s">
        <v>1801</v>
      </c>
      <c r="B43" s="170"/>
      <c r="C43" s="170"/>
      <c r="D43" s="170"/>
      <c r="E43" s="279"/>
      <c r="F43" s="279"/>
      <c r="G43" s="279"/>
      <c r="H43" s="279"/>
      <c r="I43" s="279"/>
      <c r="J43" s="196"/>
      <c r="K43" s="196"/>
      <c r="L43" s="196"/>
      <c r="M43" s="196"/>
    </row>
    <row r="44" spans="1:13" ht="15" customHeight="1" x14ac:dyDescent="0.25">
      <c r="A44" s="267" t="s">
        <v>1800</v>
      </c>
      <c r="B44" s="170"/>
      <c r="C44" s="170"/>
      <c r="D44" s="170"/>
      <c r="E44" s="279"/>
      <c r="F44" s="279"/>
      <c r="G44" s="279"/>
      <c r="H44" s="279"/>
      <c r="I44" s="279"/>
      <c r="J44" s="196"/>
      <c r="K44" s="196"/>
      <c r="L44" s="196"/>
      <c r="M44" s="196"/>
    </row>
    <row r="45" spans="1:13" ht="15" customHeight="1" x14ac:dyDescent="0.25">
      <c r="A45" s="303" t="s">
        <v>969</v>
      </c>
      <c r="B45" s="170"/>
      <c r="C45" s="170"/>
      <c r="D45" s="170"/>
      <c r="E45" s="279"/>
      <c r="F45" s="279"/>
      <c r="G45" s="279"/>
      <c r="H45" s="279"/>
      <c r="I45" s="279"/>
      <c r="J45" s="196"/>
      <c r="K45" s="196"/>
      <c r="L45" s="196"/>
      <c r="M45" s="196"/>
    </row>
    <row r="46" spans="1:13" s="269" customFormat="1" ht="15" customHeight="1" x14ac:dyDescent="0.25">
      <c r="A46" s="319"/>
      <c r="B46" s="284"/>
      <c r="C46" s="284"/>
      <c r="D46" s="284"/>
      <c r="E46" s="441" t="s">
        <v>2551</v>
      </c>
      <c r="F46" s="441"/>
      <c r="G46" s="441"/>
      <c r="H46" s="441"/>
      <c r="I46" s="441"/>
      <c r="J46" s="196"/>
      <c r="K46" s="196"/>
      <c r="L46" s="196"/>
      <c r="M46" s="196"/>
    </row>
    <row r="47" spans="1:13" s="269" customFormat="1" ht="15" customHeight="1" x14ac:dyDescent="0.25">
      <c r="A47" s="270" t="s">
        <v>2575</v>
      </c>
      <c r="B47" s="238" t="s">
        <v>2546</v>
      </c>
      <c r="C47" s="238" t="s">
        <v>2547</v>
      </c>
      <c r="D47" s="238" t="s">
        <v>2548</v>
      </c>
      <c r="E47" s="271" t="s">
        <v>2459</v>
      </c>
      <c r="F47" s="271" t="s">
        <v>2457</v>
      </c>
      <c r="G47" s="271" t="s">
        <v>2549</v>
      </c>
      <c r="H47" s="271" t="s">
        <v>2550</v>
      </c>
      <c r="I47" s="271" t="s">
        <v>2458</v>
      </c>
      <c r="J47" s="196"/>
      <c r="K47" s="196"/>
      <c r="L47" s="196"/>
      <c r="M47" s="196"/>
    </row>
    <row r="48" spans="1:13" ht="15" customHeight="1" x14ac:dyDescent="0.25">
      <c r="A48" s="283" t="s">
        <v>42</v>
      </c>
      <c r="B48" s="181"/>
      <c r="C48" s="181"/>
      <c r="D48" s="181"/>
      <c r="E48" s="277"/>
      <c r="F48" s="277"/>
      <c r="G48" s="277"/>
      <c r="H48" s="277"/>
      <c r="I48" s="277"/>
    </row>
    <row r="49" spans="1:9" ht="15" customHeight="1" x14ac:dyDescent="0.25">
      <c r="A49" s="268" t="s">
        <v>43</v>
      </c>
      <c r="B49" s="170"/>
      <c r="C49" s="170"/>
      <c r="D49" s="170"/>
      <c r="E49" s="279"/>
      <c r="F49" s="279"/>
      <c r="G49" s="279"/>
      <c r="H49" s="279"/>
      <c r="I49" s="279"/>
    </row>
    <row r="50" spans="1:9" ht="15" customHeight="1" x14ac:dyDescent="0.25">
      <c r="A50" s="268" t="s">
        <v>44</v>
      </c>
      <c r="B50" s="170"/>
      <c r="C50" s="170"/>
      <c r="D50" s="170"/>
      <c r="E50" s="279"/>
      <c r="F50" s="279"/>
      <c r="G50" s="279"/>
      <c r="H50" s="279"/>
      <c r="I50" s="279"/>
    </row>
    <row r="51" spans="1:9" ht="15" customHeight="1" x14ac:dyDescent="0.25">
      <c r="A51" s="268" t="s">
        <v>45</v>
      </c>
      <c r="B51" s="170"/>
      <c r="C51" s="170"/>
      <c r="D51" s="170"/>
      <c r="E51" s="279"/>
      <c r="F51" s="279"/>
      <c r="G51" s="279"/>
      <c r="H51" s="279"/>
      <c r="I51" s="279"/>
    </row>
    <row r="52" spans="1:9" ht="15" customHeight="1" x14ac:dyDescent="0.25">
      <c r="A52" s="268" t="s">
        <v>46</v>
      </c>
      <c r="B52" s="170"/>
      <c r="C52" s="170"/>
      <c r="D52" s="170"/>
      <c r="E52" s="279"/>
      <c r="F52" s="279"/>
      <c r="G52" s="279"/>
      <c r="H52" s="279"/>
      <c r="I52" s="279"/>
    </row>
    <row r="53" spans="1:9" ht="15" customHeight="1" x14ac:dyDescent="0.25">
      <c r="A53" s="268" t="s">
        <v>47</v>
      </c>
      <c r="B53" s="170"/>
      <c r="C53" s="170"/>
      <c r="D53" s="170"/>
      <c r="E53" s="279"/>
      <c r="F53" s="279"/>
      <c r="G53" s="279"/>
      <c r="H53" s="279"/>
      <c r="I53" s="279"/>
    </row>
    <row r="54" spans="1:9" ht="15" customHeight="1" x14ac:dyDescent="0.25">
      <c r="A54" s="268" t="s">
        <v>48</v>
      </c>
      <c r="B54" s="170"/>
      <c r="C54" s="170"/>
      <c r="D54" s="170"/>
      <c r="E54" s="279"/>
      <c r="F54" s="279"/>
      <c r="G54" s="279"/>
      <c r="H54" s="279"/>
      <c r="I54" s="279"/>
    </row>
    <row r="55" spans="1:9" ht="15" customHeight="1" x14ac:dyDescent="0.25">
      <c r="A55" s="268" t="s">
        <v>49</v>
      </c>
      <c r="B55" s="170"/>
      <c r="C55" s="170"/>
      <c r="D55" s="170"/>
      <c r="E55" s="279"/>
      <c r="F55" s="279"/>
      <c r="G55" s="279"/>
      <c r="H55" s="279"/>
      <c r="I55" s="279"/>
    </row>
    <row r="56" spans="1:9" ht="15" customHeight="1" x14ac:dyDescent="0.25">
      <c r="A56" s="268" t="s">
        <v>50</v>
      </c>
      <c r="B56" s="170"/>
      <c r="C56" s="170"/>
      <c r="D56" s="170"/>
      <c r="E56" s="279"/>
      <c r="F56" s="279"/>
      <c r="G56" s="279"/>
      <c r="H56" s="279"/>
      <c r="I56" s="279"/>
    </row>
    <row r="57" spans="1:9" ht="15" customHeight="1" x14ac:dyDescent="0.25">
      <c r="A57" s="268" t="s">
        <v>51</v>
      </c>
      <c r="B57" s="170"/>
      <c r="C57" s="170"/>
      <c r="D57" s="170"/>
      <c r="E57" s="279"/>
      <c r="F57" s="279"/>
      <c r="G57" s="279"/>
      <c r="H57" s="279"/>
      <c r="I57" s="279"/>
    </row>
    <row r="58" spans="1:9" x14ac:dyDescent="0.25">
      <c r="A58" s="268" t="s">
        <v>52</v>
      </c>
      <c r="B58" s="170"/>
      <c r="C58" s="170"/>
      <c r="D58" s="170"/>
      <c r="E58" s="279"/>
      <c r="F58" s="279"/>
      <c r="G58" s="279"/>
      <c r="H58" s="279"/>
      <c r="I58" s="279"/>
    </row>
    <row r="59" spans="1:9" x14ac:dyDescent="0.25">
      <c r="A59" s="268" t="s">
        <v>53</v>
      </c>
      <c r="B59" s="170"/>
      <c r="C59" s="170"/>
      <c r="D59" s="170"/>
      <c r="E59" s="279"/>
      <c r="F59" s="279"/>
      <c r="G59" s="279"/>
      <c r="H59" s="279"/>
      <c r="I59" s="279"/>
    </row>
    <row r="60" spans="1:9" x14ac:dyDescent="0.25">
      <c r="A60" s="268" t="s">
        <v>54</v>
      </c>
      <c r="B60" s="170"/>
      <c r="C60" s="170"/>
      <c r="D60" s="170"/>
      <c r="E60" s="279"/>
      <c r="F60" s="279"/>
      <c r="G60" s="279"/>
      <c r="H60" s="279"/>
      <c r="I60" s="279"/>
    </row>
    <row r="61" spans="1:9" x14ac:dyDescent="0.25">
      <c r="A61" s="268" t="s">
        <v>55</v>
      </c>
      <c r="B61" s="170"/>
      <c r="C61" s="170"/>
      <c r="D61" s="170"/>
      <c r="E61" s="279"/>
      <c r="F61" s="279"/>
      <c r="G61" s="279"/>
      <c r="H61" s="279"/>
      <c r="I61" s="279"/>
    </row>
    <row r="62" spans="1:9" x14ac:dyDescent="0.25">
      <c r="A62" s="268" t="s">
        <v>56</v>
      </c>
      <c r="B62" s="170"/>
      <c r="C62" s="170"/>
      <c r="D62" s="170"/>
      <c r="E62" s="279"/>
      <c r="F62" s="279"/>
      <c r="G62" s="279"/>
      <c r="H62" s="279"/>
      <c r="I62" s="279"/>
    </row>
    <row r="63" spans="1:9" x14ac:dyDescent="0.25">
      <c r="A63" s="268" t="s">
        <v>57</v>
      </c>
      <c r="B63" s="170"/>
      <c r="C63" s="170"/>
      <c r="D63" s="170"/>
      <c r="E63" s="279"/>
      <c r="F63" s="279"/>
      <c r="G63" s="279"/>
      <c r="H63" s="279"/>
      <c r="I63" s="279"/>
    </row>
    <row r="64" spans="1:9" x14ac:dyDescent="0.25">
      <c r="A64" s="268" t="s">
        <v>58</v>
      </c>
      <c r="B64" s="170"/>
      <c r="C64" s="170"/>
      <c r="D64" s="170"/>
      <c r="E64" s="279"/>
      <c r="F64" s="279"/>
      <c r="G64" s="279"/>
      <c r="H64" s="279"/>
      <c r="I64" s="279"/>
    </row>
    <row r="65" spans="1:9" x14ac:dyDescent="0.25">
      <c r="A65" s="268" t="s">
        <v>59</v>
      </c>
      <c r="B65" s="170"/>
      <c r="C65" s="170"/>
      <c r="D65" s="170"/>
      <c r="E65" s="279"/>
      <c r="F65" s="279"/>
      <c r="G65" s="279"/>
      <c r="H65" s="279"/>
      <c r="I65" s="279"/>
    </row>
    <row r="66" spans="1:9" x14ac:dyDescent="0.25">
      <c r="A66" s="268" t="s">
        <v>60</v>
      </c>
      <c r="B66" s="170"/>
      <c r="C66" s="170"/>
      <c r="D66" s="170"/>
      <c r="E66" s="279"/>
      <c r="F66" s="279"/>
      <c r="G66" s="279"/>
      <c r="H66" s="279"/>
      <c r="I66" s="279"/>
    </row>
    <row r="67" spans="1:9" x14ac:dyDescent="0.25">
      <c r="A67" s="268" t="s">
        <v>61</v>
      </c>
      <c r="B67" s="170"/>
      <c r="C67" s="170"/>
      <c r="D67" s="170"/>
      <c r="E67" s="279"/>
      <c r="F67" s="279"/>
      <c r="G67" s="279"/>
      <c r="H67" s="279"/>
      <c r="I67" s="279"/>
    </row>
    <row r="68" spans="1:9" x14ac:dyDescent="0.25">
      <c r="A68" s="268" t="s">
        <v>62</v>
      </c>
      <c r="B68" s="170"/>
      <c r="C68" s="170"/>
      <c r="D68" s="170"/>
      <c r="E68" s="279"/>
      <c r="F68" s="279"/>
      <c r="G68" s="279"/>
      <c r="H68" s="279"/>
      <c r="I68" s="279"/>
    </row>
    <row r="69" spans="1:9" x14ac:dyDescent="0.25">
      <c r="A69" s="268" t="s">
        <v>63</v>
      </c>
      <c r="B69" s="170"/>
      <c r="C69" s="170"/>
      <c r="D69" s="170"/>
      <c r="E69" s="279"/>
      <c r="F69" s="279"/>
      <c r="G69" s="279"/>
      <c r="H69" s="279"/>
      <c r="I69" s="279"/>
    </row>
    <row r="70" spans="1:9" x14ac:dyDescent="0.25">
      <c r="A70" s="282" t="s">
        <v>64</v>
      </c>
      <c r="B70" s="182"/>
      <c r="C70" s="182"/>
      <c r="D70" s="182"/>
      <c r="E70" s="281"/>
      <c r="F70" s="281"/>
      <c r="G70" s="281"/>
      <c r="H70" s="281"/>
      <c r="I70" s="281"/>
    </row>
    <row r="72" spans="1:9" x14ac:dyDescent="0.25">
      <c r="F72" s="398" t="s">
        <v>3234</v>
      </c>
      <c r="G72" s="398"/>
      <c r="H72" s="398"/>
      <c r="I72" s="398"/>
    </row>
  </sheetData>
  <mergeCells count="3">
    <mergeCell ref="E14:I14"/>
    <mergeCell ref="E46:I46"/>
    <mergeCell ref="F72:I72"/>
  </mergeCells>
  <conditionalFormatting sqref="A2:I13 A18:I45 A16:I16">
    <cfRule type="expression" dxfId="89" priority="5">
      <formula>MOD(ROW(),2)=1</formula>
    </cfRule>
    <cfRule type="expression" dxfId="88" priority="6">
      <formula>MOD(ROW(),2)=0</formula>
    </cfRule>
  </conditionalFormatting>
  <conditionalFormatting sqref="A48:I70">
    <cfRule type="expression" dxfId="87" priority="3">
      <formula>MOD(ROW(),2)=1</formula>
    </cfRule>
    <cfRule type="expression" dxfId="86" priority="4">
      <formula>MOD(ROW(),2)=0</formula>
    </cfRule>
  </conditionalFormatting>
  <conditionalFormatting sqref="A17:I17">
    <cfRule type="expression" dxfId="85" priority="1">
      <formula>MOD(ROW(),2)=1</formula>
    </cfRule>
    <cfRule type="expression" dxfId="84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zoomScale="80" zoomScaleNormal="80" workbookViewId="0">
      <selection activeCell="P1" sqref="P1:P104857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2" ht="15" customHeight="1" x14ac:dyDescent="0.25">
      <c r="B2" s="61" t="s">
        <v>1623</v>
      </c>
      <c r="C2" s="61" t="s">
        <v>1624</v>
      </c>
      <c r="H2" s="59" t="s">
        <v>1889</v>
      </c>
      <c r="I2" s="59" t="s">
        <v>1886</v>
      </c>
      <c r="J2" s="59" t="s">
        <v>1887</v>
      </c>
      <c r="K2" s="59" t="s">
        <v>1888</v>
      </c>
    </row>
    <row r="3" spans="1:12" ht="15" customHeight="1" x14ac:dyDescent="0.25">
      <c r="A3" s="98" t="s">
        <v>1343</v>
      </c>
      <c r="I3" s="59" t="s">
        <v>1884</v>
      </c>
      <c r="J3" s="59" t="s">
        <v>1885</v>
      </c>
      <c r="K3" s="59">
        <v>231</v>
      </c>
    </row>
    <row r="4" spans="1:12" ht="15" customHeight="1" x14ac:dyDescent="0.25">
      <c r="A4" s="59" t="s">
        <v>743</v>
      </c>
      <c r="B4" s="61" t="s">
        <v>770</v>
      </c>
      <c r="L4" s="61">
        <v>1</v>
      </c>
    </row>
    <row r="5" spans="1:12" ht="15" customHeight="1" x14ac:dyDescent="0.25">
      <c r="A5" s="59" t="s">
        <v>744</v>
      </c>
      <c r="B5" s="61" t="s">
        <v>771</v>
      </c>
    </row>
    <row r="6" spans="1:12" ht="15" customHeight="1" x14ac:dyDescent="0.25">
      <c r="A6" s="59" t="s">
        <v>745</v>
      </c>
      <c r="B6" s="61" t="s">
        <v>772</v>
      </c>
      <c r="L6" s="61">
        <v>1</v>
      </c>
    </row>
    <row r="7" spans="1:12" ht="15" customHeight="1" x14ac:dyDescent="0.25">
      <c r="A7" s="59" t="s">
        <v>746</v>
      </c>
      <c r="B7" s="61" t="s">
        <v>773</v>
      </c>
    </row>
    <row r="8" spans="1:12" ht="15" customHeight="1" x14ac:dyDescent="0.25">
      <c r="A8" s="59" t="s">
        <v>747</v>
      </c>
      <c r="B8" s="61" t="s">
        <v>774</v>
      </c>
      <c r="L8" s="61">
        <v>1</v>
      </c>
    </row>
    <row r="9" spans="1:12" ht="15" customHeight="1" x14ac:dyDescent="0.25">
      <c r="A9" s="59" t="s">
        <v>748</v>
      </c>
      <c r="B9" s="61" t="s">
        <v>775</v>
      </c>
    </row>
    <row r="10" spans="1:12" ht="15" customHeight="1" x14ac:dyDescent="0.25">
      <c r="A10" s="59" t="s">
        <v>749</v>
      </c>
      <c r="B10" s="61" t="s">
        <v>776</v>
      </c>
      <c r="L10" s="61">
        <v>1</v>
      </c>
    </row>
    <row r="11" spans="1:12" ht="15" customHeight="1" x14ac:dyDescent="0.25">
      <c r="A11" s="59" t="s">
        <v>750</v>
      </c>
      <c r="B11" s="61" t="s">
        <v>777</v>
      </c>
    </row>
    <row r="12" spans="1:12" ht="15" customHeight="1" x14ac:dyDescent="0.25">
      <c r="A12" s="59" t="s">
        <v>751</v>
      </c>
      <c r="B12" s="61" t="s">
        <v>778</v>
      </c>
      <c r="L12" s="61">
        <v>1</v>
      </c>
    </row>
    <row r="13" spans="1:12" ht="15" customHeight="1" x14ac:dyDescent="0.25">
      <c r="A13" s="59" t="s">
        <v>752</v>
      </c>
      <c r="B13" s="61" t="s">
        <v>779</v>
      </c>
    </row>
    <row r="14" spans="1:12" ht="15" customHeight="1" x14ac:dyDescent="0.25">
      <c r="A14" s="59" t="s">
        <v>753</v>
      </c>
      <c r="B14" s="61" t="s">
        <v>780</v>
      </c>
      <c r="L14" s="61">
        <v>1</v>
      </c>
    </row>
    <row r="15" spans="1:12" ht="15" customHeight="1" x14ac:dyDescent="0.25">
      <c r="A15" s="59" t="s">
        <v>754</v>
      </c>
      <c r="B15" s="61" t="s">
        <v>781</v>
      </c>
    </row>
    <row r="16" spans="1:12" ht="15" customHeight="1" x14ac:dyDescent="0.25">
      <c r="A16" s="59" t="s">
        <v>755</v>
      </c>
      <c r="B16" s="61" t="s">
        <v>782</v>
      </c>
      <c r="L16" s="61">
        <v>1</v>
      </c>
    </row>
    <row r="17" spans="1:12" ht="15" customHeight="1" x14ac:dyDescent="0.25">
      <c r="A17" s="59" t="s">
        <v>756</v>
      </c>
      <c r="B17" s="61" t="s">
        <v>783</v>
      </c>
    </row>
    <row r="18" spans="1:12" ht="15" customHeight="1" x14ac:dyDescent="0.25">
      <c r="A18" s="59" t="s">
        <v>757</v>
      </c>
      <c r="B18" s="61" t="s">
        <v>784</v>
      </c>
      <c r="L18" s="61">
        <v>1</v>
      </c>
    </row>
    <row r="19" spans="1:12" ht="15" customHeight="1" x14ac:dyDescent="0.25">
      <c r="A19" s="59" t="s">
        <v>758</v>
      </c>
      <c r="B19" s="61" t="s">
        <v>785</v>
      </c>
    </row>
    <row r="20" spans="1:12" ht="15" customHeight="1" x14ac:dyDescent="0.25">
      <c r="A20" s="59" t="s">
        <v>759</v>
      </c>
      <c r="B20" s="61" t="s">
        <v>786</v>
      </c>
      <c r="L20" s="61">
        <v>1</v>
      </c>
    </row>
    <row r="21" spans="1:12" ht="15" customHeight="1" x14ac:dyDescent="0.25">
      <c r="A21" s="59" t="s">
        <v>760</v>
      </c>
      <c r="B21" s="61" t="s">
        <v>787</v>
      </c>
    </row>
    <row r="22" spans="1:12" ht="15" customHeight="1" x14ac:dyDescent="0.25">
      <c r="A22" s="59" t="s">
        <v>761</v>
      </c>
      <c r="B22" s="61" t="s">
        <v>788</v>
      </c>
      <c r="L22" s="61">
        <v>1</v>
      </c>
    </row>
    <row r="23" spans="1:12" ht="15" customHeight="1" x14ac:dyDescent="0.25">
      <c r="A23" s="59" t="s">
        <v>762</v>
      </c>
      <c r="B23" s="61" t="s">
        <v>789</v>
      </c>
    </row>
    <row r="24" spans="1:12" ht="15" customHeight="1" x14ac:dyDescent="0.25">
      <c r="A24" s="59" t="s">
        <v>763</v>
      </c>
      <c r="B24" s="61" t="s">
        <v>790</v>
      </c>
      <c r="L24" s="61">
        <v>1</v>
      </c>
    </row>
    <row r="25" spans="1:12" ht="15" customHeight="1" x14ac:dyDescent="0.25">
      <c r="A25" s="59" t="s">
        <v>764</v>
      </c>
      <c r="B25" s="61" t="s">
        <v>791</v>
      </c>
    </row>
    <row r="26" spans="1:12" ht="15" customHeight="1" x14ac:dyDescent="0.25">
      <c r="A26" s="59" t="s">
        <v>765</v>
      </c>
      <c r="B26" s="61" t="s">
        <v>792</v>
      </c>
      <c r="L26" s="61">
        <v>1</v>
      </c>
    </row>
    <row r="27" spans="1:12" ht="15" customHeight="1" x14ac:dyDescent="0.25">
      <c r="A27" s="59" t="s">
        <v>766</v>
      </c>
      <c r="B27" s="61" t="s">
        <v>793</v>
      </c>
    </row>
    <row r="28" spans="1:12" ht="15" customHeight="1" x14ac:dyDescent="0.25">
      <c r="A28" s="59" t="s">
        <v>767</v>
      </c>
      <c r="B28" s="61" t="s">
        <v>794</v>
      </c>
      <c r="L28" s="61">
        <v>1</v>
      </c>
    </row>
    <row r="29" spans="1:12" ht="15" customHeight="1" x14ac:dyDescent="0.25">
      <c r="A29" s="59" t="s">
        <v>768</v>
      </c>
      <c r="B29" s="61" t="s">
        <v>795</v>
      </c>
    </row>
    <row r="30" spans="1:12" ht="15" customHeight="1" x14ac:dyDescent="0.25">
      <c r="A30" s="59" t="s">
        <v>769</v>
      </c>
      <c r="B30" s="61" t="s">
        <v>796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zoomScale="80" zoomScaleNormal="80" workbookViewId="0">
      <selection activeCell="P1" sqref="P1:P1048576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1"/>
    <col min="6" max="7" width="10.7109375" style="60"/>
    <col min="8" max="12" width="10.7109375" style="59"/>
    <col min="13" max="13" width="10.7109375" style="81"/>
    <col min="14" max="16384" width="10.7109375" style="59"/>
  </cols>
  <sheetData>
    <row r="2" spans="1:13" ht="15" customHeight="1" x14ac:dyDescent="0.25">
      <c r="B2" s="61" t="s">
        <v>1623</v>
      </c>
      <c r="C2" s="61" t="s">
        <v>1624</v>
      </c>
      <c r="H2" s="59" t="s">
        <v>1889</v>
      </c>
      <c r="I2" s="59" t="s">
        <v>1886</v>
      </c>
      <c r="J2" s="59" t="s">
        <v>1887</v>
      </c>
      <c r="K2" s="59" t="s">
        <v>1888</v>
      </c>
    </row>
    <row r="3" spans="1:13" ht="15" customHeight="1" x14ac:dyDescent="0.25">
      <c r="A3" s="98" t="s">
        <v>1343</v>
      </c>
      <c r="I3" s="59" t="s">
        <v>1884</v>
      </c>
      <c r="J3" s="59" t="s">
        <v>1885</v>
      </c>
      <c r="K3" s="59">
        <v>229</v>
      </c>
    </row>
    <row r="4" spans="1:13" ht="15" customHeight="1" x14ac:dyDescent="0.25">
      <c r="A4" s="59" t="s">
        <v>693</v>
      </c>
      <c r="D4" s="81" t="s">
        <v>694</v>
      </c>
      <c r="M4" s="81">
        <v>1</v>
      </c>
    </row>
    <row r="5" spans="1:13" ht="15" customHeight="1" x14ac:dyDescent="0.25">
      <c r="A5" s="59" t="s">
        <v>695</v>
      </c>
      <c r="D5" s="81" t="s">
        <v>696</v>
      </c>
    </row>
    <row r="6" spans="1:13" ht="15" customHeight="1" x14ac:dyDescent="0.25">
      <c r="A6" s="59" t="s">
        <v>697</v>
      </c>
      <c r="D6" s="81" t="s">
        <v>698</v>
      </c>
      <c r="M6" s="81">
        <v>1</v>
      </c>
    </row>
    <row r="7" spans="1:13" ht="15" customHeight="1" x14ac:dyDescent="0.25">
      <c r="A7" s="59" t="s">
        <v>699</v>
      </c>
      <c r="D7" s="81" t="s">
        <v>700</v>
      </c>
    </row>
    <row r="8" spans="1:13" ht="15" customHeight="1" x14ac:dyDescent="0.25">
      <c r="A8" s="59" t="s">
        <v>701</v>
      </c>
      <c r="D8" s="81" t="s">
        <v>702</v>
      </c>
      <c r="M8" s="81">
        <v>1</v>
      </c>
    </row>
    <row r="9" spans="1:13" ht="15" customHeight="1" x14ac:dyDescent="0.25">
      <c r="A9" s="59" t="s">
        <v>703</v>
      </c>
      <c r="D9" s="81" t="s">
        <v>704</v>
      </c>
    </row>
    <row r="10" spans="1:13" ht="15" customHeight="1" x14ac:dyDescent="0.25">
      <c r="A10" s="59" t="s">
        <v>705</v>
      </c>
      <c r="D10" s="81" t="s">
        <v>706</v>
      </c>
      <c r="M10" s="81">
        <v>1</v>
      </c>
    </row>
    <row r="11" spans="1:13" ht="15" customHeight="1" x14ac:dyDescent="0.25">
      <c r="A11" s="59" t="s">
        <v>707</v>
      </c>
      <c r="D11" s="81" t="s">
        <v>708</v>
      </c>
    </row>
    <row r="12" spans="1:13" ht="15" customHeight="1" x14ac:dyDescent="0.25">
      <c r="A12" s="59" t="s">
        <v>709</v>
      </c>
      <c r="D12" s="81" t="s">
        <v>710</v>
      </c>
      <c r="M12" s="81">
        <v>1</v>
      </c>
    </row>
    <row r="13" spans="1:13" ht="15" customHeight="1" x14ac:dyDescent="0.25">
      <c r="A13" s="59" t="s">
        <v>711</v>
      </c>
      <c r="D13" s="81" t="s">
        <v>712</v>
      </c>
    </row>
    <row r="14" spans="1:13" ht="15" customHeight="1" x14ac:dyDescent="0.25">
      <c r="A14" s="59" t="s">
        <v>713</v>
      </c>
      <c r="D14" s="81" t="s">
        <v>714</v>
      </c>
      <c r="M14" s="81">
        <v>1</v>
      </c>
    </row>
    <row r="15" spans="1:13" ht="15" customHeight="1" x14ac:dyDescent="0.25">
      <c r="A15" s="59" t="s">
        <v>715</v>
      </c>
      <c r="D15" s="81" t="s">
        <v>716</v>
      </c>
    </row>
    <row r="16" spans="1:13" ht="15" customHeight="1" x14ac:dyDescent="0.25">
      <c r="A16" s="59" t="s">
        <v>717</v>
      </c>
      <c r="D16" s="81" t="s">
        <v>718</v>
      </c>
      <c r="M16" s="81">
        <v>1</v>
      </c>
    </row>
    <row r="17" spans="1:13" ht="15" customHeight="1" x14ac:dyDescent="0.25">
      <c r="A17" s="59" t="s">
        <v>719</v>
      </c>
      <c r="D17" s="81" t="s">
        <v>720</v>
      </c>
    </row>
    <row r="18" spans="1:13" ht="15" customHeight="1" x14ac:dyDescent="0.25">
      <c r="A18" s="59" t="s">
        <v>721</v>
      </c>
      <c r="D18" s="81" t="s">
        <v>722</v>
      </c>
      <c r="M18" s="81">
        <v>1</v>
      </c>
    </row>
    <row r="19" spans="1:13" ht="15" customHeight="1" x14ac:dyDescent="0.25">
      <c r="A19" s="59" t="s">
        <v>723</v>
      </c>
      <c r="D19" s="81" t="s">
        <v>724</v>
      </c>
    </row>
    <row r="20" spans="1:13" ht="15" customHeight="1" x14ac:dyDescent="0.25">
      <c r="A20" s="59" t="s">
        <v>725</v>
      </c>
      <c r="D20" s="81" t="s">
        <v>726</v>
      </c>
      <c r="M20" s="81">
        <v>1</v>
      </c>
    </row>
    <row r="21" spans="1:13" ht="15" customHeight="1" x14ac:dyDescent="0.25">
      <c r="A21" s="59" t="s">
        <v>727</v>
      </c>
      <c r="D21" s="81" t="s">
        <v>728</v>
      </c>
    </row>
    <row r="22" spans="1:13" ht="15" customHeight="1" x14ac:dyDescent="0.25">
      <c r="A22" s="59" t="s">
        <v>729</v>
      </c>
      <c r="D22" s="81" t="s">
        <v>730</v>
      </c>
      <c r="M22" s="81">
        <v>1</v>
      </c>
    </row>
    <row r="23" spans="1:13" ht="15" customHeight="1" x14ac:dyDescent="0.25">
      <c r="A23" s="59" t="s">
        <v>731</v>
      </c>
      <c r="D23" s="81" t="s">
        <v>732</v>
      </c>
    </row>
    <row r="24" spans="1:13" ht="15" customHeight="1" x14ac:dyDescent="0.25">
      <c r="A24" s="59" t="s">
        <v>733</v>
      </c>
      <c r="D24" s="81" t="s">
        <v>734</v>
      </c>
      <c r="M24" s="81">
        <v>1</v>
      </c>
    </row>
    <row r="25" spans="1:13" ht="15" customHeight="1" x14ac:dyDescent="0.25">
      <c r="A25" s="59" t="s">
        <v>735</v>
      </c>
      <c r="D25" s="81" t="s">
        <v>736</v>
      </c>
    </row>
    <row r="26" spans="1:13" ht="15" customHeight="1" x14ac:dyDescent="0.25">
      <c r="A26" s="59" t="s">
        <v>737</v>
      </c>
      <c r="D26" s="81" t="s">
        <v>738</v>
      </c>
      <c r="M26" s="81">
        <v>1</v>
      </c>
    </row>
    <row r="27" spans="1:13" ht="15" customHeight="1" x14ac:dyDescent="0.25">
      <c r="A27" s="59" t="s">
        <v>739</v>
      </c>
      <c r="D27" s="81" t="s">
        <v>740</v>
      </c>
    </row>
    <row r="28" spans="1:13" ht="15" customHeight="1" x14ac:dyDescent="0.25">
      <c r="A28" s="59" t="s">
        <v>741</v>
      </c>
      <c r="D28" s="81" t="s">
        <v>742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21" zoomScale="80" zoomScaleNormal="80" workbookViewId="0">
      <selection activeCell="G65" sqref="G65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5" t="s">
        <v>1344</v>
      </c>
      <c r="B3" s="96"/>
      <c r="C3" s="96"/>
      <c r="D3" s="97"/>
      <c r="E3" s="97"/>
    </row>
    <row r="4" spans="1:5" ht="15" customHeight="1" x14ac:dyDescent="0.25">
      <c r="A4" s="57" t="s">
        <v>1298</v>
      </c>
      <c r="B4" s="3" t="s">
        <v>1250</v>
      </c>
      <c r="C4" s="3"/>
    </row>
    <row r="5" spans="1:5" ht="15" customHeight="1" x14ac:dyDescent="0.25">
      <c r="A5" s="57" t="s">
        <v>1297</v>
      </c>
      <c r="B5" s="3" t="s">
        <v>1251</v>
      </c>
      <c r="C5" s="3"/>
    </row>
    <row r="6" spans="1:5" ht="15" customHeight="1" x14ac:dyDescent="0.25">
      <c r="A6" s="57" t="s">
        <v>1296</v>
      </c>
      <c r="B6" s="3" t="s">
        <v>1252</v>
      </c>
      <c r="C6" s="3"/>
    </row>
    <row r="7" spans="1:5" ht="15" customHeight="1" x14ac:dyDescent="0.25">
      <c r="A7" s="57" t="s">
        <v>1299</v>
      </c>
      <c r="B7" s="3" t="s">
        <v>1253</v>
      </c>
      <c r="C7" s="3"/>
    </row>
    <row r="8" spans="1:5" ht="15" customHeight="1" x14ac:dyDescent="0.25">
      <c r="A8" s="57" t="s">
        <v>1300</v>
      </c>
      <c r="B8" s="3" t="s">
        <v>1254</v>
      </c>
      <c r="C8" s="3"/>
    </row>
    <row r="9" spans="1:5" ht="15" customHeight="1" x14ac:dyDescent="0.25">
      <c r="A9" s="57" t="s">
        <v>1301</v>
      </c>
      <c r="B9" s="3" t="s">
        <v>1255</v>
      </c>
      <c r="C9" s="3"/>
    </row>
    <row r="10" spans="1:5" ht="15" customHeight="1" x14ac:dyDescent="0.25">
      <c r="A10" s="57" t="s">
        <v>1303</v>
      </c>
      <c r="B10" s="3" t="s">
        <v>1256</v>
      </c>
      <c r="C10" s="3"/>
    </row>
    <row r="11" spans="1:5" ht="15" customHeight="1" x14ac:dyDescent="0.25">
      <c r="A11" s="57" t="s">
        <v>1302</v>
      </c>
      <c r="B11" s="3" t="s">
        <v>1257</v>
      </c>
      <c r="C11" s="3"/>
    </row>
    <row r="12" spans="1:5" ht="15" customHeight="1" x14ac:dyDescent="0.25">
      <c r="A12" s="57" t="s">
        <v>1304</v>
      </c>
      <c r="B12" s="3" t="s">
        <v>1258</v>
      </c>
      <c r="C12" s="3"/>
    </row>
    <row r="13" spans="1:5" ht="15" customHeight="1" x14ac:dyDescent="0.25">
      <c r="A13" s="57" t="s">
        <v>1305</v>
      </c>
      <c r="B13" s="3" t="s">
        <v>1259</v>
      </c>
      <c r="C13" s="3"/>
    </row>
    <row r="14" spans="1:5" ht="15" customHeight="1" x14ac:dyDescent="0.25">
      <c r="A14" s="57" t="s">
        <v>1306</v>
      </c>
      <c r="B14" s="3" t="s">
        <v>1260</v>
      </c>
      <c r="C14" s="3"/>
    </row>
    <row r="15" spans="1:5" ht="15" customHeight="1" x14ac:dyDescent="0.25">
      <c r="A15" s="57" t="s">
        <v>1307</v>
      </c>
      <c r="B15" s="28"/>
      <c r="C15" s="28"/>
    </row>
    <row r="16" spans="1:5" ht="15" customHeight="1" x14ac:dyDescent="0.25">
      <c r="A16" s="57" t="s">
        <v>1308</v>
      </c>
      <c r="B16" s="3" t="s">
        <v>1261</v>
      </c>
      <c r="C16" s="3"/>
    </row>
    <row r="17" spans="1:3" ht="15" customHeight="1" x14ac:dyDescent="0.25">
      <c r="A17" s="57" t="s">
        <v>1309</v>
      </c>
      <c r="B17" s="3" t="s">
        <v>1262</v>
      </c>
      <c r="C17" s="3"/>
    </row>
    <row r="18" spans="1:3" ht="15" customHeight="1" x14ac:dyDescent="0.25">
      <c r="A18" s="57" t="s">
        <v>1310</v>
      </c>
      <c r="B18" s="3" t="s">
        <v>1263</v>
      </c>
      <c r="C18" s="3"/>
    </row>
    <row r="19" spans="1:3" ht="15" customHeight="1" x14ac:dyDescent="0.25">
      <c r="A19" s="57" t="s">
        <v>1311</v>
      </c>
      <c r="B19" s="3" t="s">
        <v>1264</v>
      </c>
      <c r="C19" s="3"/>
    </row>
    <row r="20" spans="1:3" ht="15" customHeight="1" x14ac:dyDescent="0.25">
      <c r="A20" s="57" t="s">
        <v>1312</v>
      </c>
      <c r="B20" s="3" t="s">
        <v>1265</v>
      </c>
      <c r="C20" s="3"/>
    </row>
    <row r="21" spans="1:3" ht="15" customHeight="1" x14ac:dyDescent="0.25">
      <c r="A21" s="57" t="s">
        <v>1313</v>
      </c>
      <c r="B21" s="3" t="s">
        <v>1266</v>
      </c>
      <c r="C21" s="3"/>
    </row>
    <row r="22" spans="1:3" ht="15" customHeight="1" x14ac:dyDescent="0.25">
      <c r="A22" s="57" t="s">
        <v>1336</v>
      </c>
      <c r="B22" s="3" t="s">
        <v>1267</v>
      </c>
      <c r="C22" s="3"/>
    </row>
    <row r="23" spans="1:3" ht="15" customHeight="1" x14ac:dyDescent="0.25">
      <c r="A23" s="57" t="s">
        <v>1337</v>
      </c>
      <c r="B23" s="3" t="s">
        <v>1268</v>
      </c>
      <c r="C23" s="3"/>
    </row>
    <row r="24" spans="1:3" ht="15" customHeight="1" x14ac:dyDescent="0.25">
      <c r="A24" s="57" t="s">
        <v>1314</v>
      </c>
      <c r="B24" s="3" t="s">
        <v>1269</v>
      </c>
      <c r="C24" s="3"/>
    </row>
    <row r="25" spans="1:3" ht="15" customHeight="1" x14ac:dyDescent="0.25">
      <c r="A25" s="57" t="s">
        <v>1315</v>
      </c>
      <c r="B25" s="3" t="s">
        <v>1270</v>
      </c>
      <c r="C25" s="3"/>
    </row>
    <row r="26" spans="1:3" ht="15" customHeight="1" x14ac:dyDescent="0.25">
      <c r="A26" s="57" t="s">
        <v>1316</v>
      </c>
      <c r="B26" s="3" t="s">
        <v>1271</v>
      </c>
      <c r="C26" s="3"/>
    </row>
    <row r="27" spans="1:3" ht="15" customHeight="1" x14ac:dyDescent="0.25">
      <c r="A27" s="57" t="s">
        <v>1317</v>
      </c>
      <c r="B27" s="3" t="s">
        <v>1272</v>
      </c>
      <c r="C27" s="3"/>
    </row>
    <row r="28" spans="1:3" ht="15" customHeight="1" x14ac:dyDescent="0.25">
      <c r="A28" s="57" t="s">
        <v>1318</v>
      </c>
      <c r="B28" s="3" t="s">
        <v>1273</v>
      </c>
      <c r="C28" s="3"/>
    </row>
    <row r="29" spans="1:3" ht="15" customHeight="1" x14ac:dyDescent="0.25">
      <c r="A29" s="57" t="s">
        <v>1319</v>
      </c>
      <c r="B29" s="3" t="s">
        <v>1274</v>
      </c>
      <c r="C29" s="3"/>
    </row>
    <row r="30" spans="1:3" ht="15" customHeight="1" x14ac:dyDescent="0.25">
      <c r="A30" s="57" t="s">
        <v>1335</v>
      </c>
      <c r="B30" s="3" t="s">
        <v>1275</v>
      </c>
      <c r="C30" s="3"/>
    </row>
    <row r="31" spans="1:3" ht="15" customHeight="1" x14ac:dyDescent="0.25">
      <c r="A31" s="57" t="s">
        <v>1320</v>
      </c>
      <c r="B31" s="3" t="s">
        <v>1276</v>
      </c>
      <c r="C31" s="3"/>
    </row>
    <row r="32" spans="1:3" ht="15" customHeight="1" x14ac:dyDescent="0.25">
      <c r="A32" s="57" t="s">
        <v>1334</v>
      </c>
      <c r="B32" s="3" t="s">
        <v>1277</v>
      </c>
      <c r="C32" s="3"/>
    </row>
    <row r="33" spans="1:3" ht="15" customHeight="1" x14ac:dyDescent="0.25">
      <c r="A33" s="57" t="s">
        <v>1321</v>
      </c>
      <c r="B33" s="3" t="s">
        <v>1278</v>
      </c>
      <c r="C33" s="3"/>
    </row>
    <row r="34" spans="1:3" ht="15" customHeight="1" x14ac:dyDescent="0.25">
      <c r="A34" s="57" t="s">
        <v>1338</v>
      </c>
      <c r="B34" s="3" t="s">
        <v>1279</v>
      </c>
      <c r="C34" s="3"/>
    </row>
    <row r="35" spans="1:3" ht="15" customHeight="1" x14ac:dyDescent="0.25">
      <c r="A35" s="57" t="s">
        <v>1322</v>
      </c>
      <c r="B35" s="3" t="s">
        <v>1280</v>
      </c>
      <c r="C35" s="3"/>
    </row>
    <row r="36" spans="1:3" ht="15" customHeight="1" x14ac:dyDescent="0.25">
      <c r="A36" s="57" t="s">
        <v>1323</v>
      </c>
      <c r="B36" s="3" t="s">
        <v>1281</v>
      </c>
      <c r="C36" s="3"/>
    </row>
    <row r="37" spans="1:3" ht="15" customHeight="1" x14ac:dyDescent="0.25">
      <c r="A37" s="57" t="s">
        <v>1324</v>
      </c>
      <c r="B37" s="3" t="s">
        <v>1282</v>
      </c>
      <c r="C37" s="3"/>
    </row>
    <row r="38" spans="1:3" ht="15" customHeight="1" x14ac:dyDescent="0.25">
      <c r="A38" s="57" t="s">
        <v>1325</v>
      </c>
      <c r="B38" s="3" t="s">
        <v>1283</v>
      </c>
      <c r="C38" s="3"/>
    </row>
    <row r="39" spans="1:3" ht="15" customHeight="1" x14ac:dyDescent="0.25">
      <c r="A39" s="57" t="s">
        <v>1326</v>
      </c>
      <c r="B39" s="3" t="s">
        <v>1284</v>
      </c>
      <c r="C39" s="3"/>
    </row>
    <row r="40" spans="1:3" ht="15" customHeight="1" x14ac:dyDescent="0.25">
      <c r="A40" s="57" t="s">
        <v>1327</v>
      </c>
      <c r="B40" s="3" t="s">
        <v>1285</v>
      </c>
      <c r="C40" s="3"/>
    </row>
    <row r="41" spans="1:3" ht="15" customHeight="1" x14ac:dyDescent="0.25">
      <c r="A41" s="57" t="s">
        <v>1328</v>
      </c>
      <c r="B41" s="3" t="s">
        <v>1286</v>
      </c>
      <c r="C41" s="3"/>
    </row>
    <row r="42" spans="1:3" ht="15" customHeight="1" x14ac:dyDescent="0.25">
      <c r="A42" s="57" t="s">
        <v>1329</v>
      </c>
      <c r="B42" s="28"/>
      <c r="C42" s="28"/>
    </row>
    <row r="43" spans="1:3" ht="15" customHeight="1" x14ac:dyDescent="0.25">
      <c r="A43" s="57" t="s">
        <v>1339</v>
      </c>
      <c r="B43" s="3" t="s">
        <v>1287</v>
      </c>
      <c r="C43" s="3"/>
    </row>
    <row r="44" spans="1:3" ht="15" customHeight="1" x14ac:dyDescent="0.25">
      <c r="A44" s="57" t="s">
        <v>1340</v>
      </c>
      <c r="B44" s="3" t="s">
        <v>1288</v>
      </c>
      <c r="C44" s="3"/>
    </row>
    <row r="45" spans="1:3" ht="15" customHeight="1" x14ac:dyDescent="0.25">
      <c r="A45" s="57" t="s">
        <v>1341</v>
      </c>
      <c r="B45" s="3" t="s">
        <v>1289</v>
      </c>
      <c r="C45" s="3"/>
    </row>
    <row r="46" spans="1:3" ht="15" customHeight="1" x14ac:dyDescent="0.25">
      <c r="A46" s="57" t="s">
        <v>65</v>
      </c>
      <c r="B46" s="3" t="s">
        <v>1290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1291</v>
      </c>
      <c r="B48" s="1"/>
      <c r="C48" s="1"/>
    </row>
    <row r="49" spans="1:3" ht="15" customHeight="1" x14ac:dyDescent="0.25">
      <c r="A49" s="57" t="s">
        <v>1330</v>
      </c>
      <c r="B49" s="3" t="s">
        <v>1292</v>
      </c>
      <c r="C49" s="3"/>
    </row>
    <row r="50" spans="1:3" ht="15" customHeight="1" x14ac:dyDescent="0.25">
      <c r="A50" s="57" t="s">
        <v>1331</v>
      </c>
      <c r="B50" s="3" t="s">
        <v>1293</v>
      </c>
      <c r="C50" s="3"/>
    </row>
    <row r="51" spans="1:3" ht="15" customHeight="1" x14ac:dyDescent="0.25">
      <c r="A51" s="57" t="s">
        <v>1332</v>
      </c>
      <c r="B51" s="3" t="s">
        <v>1294</v>
      </c>
      <c r="C51" s="3"/>
    </row>
    <row r="52" spans="1:3" ht="15" customHeight="1" x14ac:dyDescent="0.25">
      <c r="A52" s="57" t="s">
        <v>1333</v>
      </c>
      <c r="B52" s="3" t="s">
        <v>1295</v>
      </c>
      <c r="C5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6" zoomScale="80" zoomScaleNormal="80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1" t="s">
        <v>1372</v>
      </c>
      <c r="B3" s="82"/>
      <c r="C3" s="82"/>
      <c r="D3" s="89"/>
      <c r="E3" s="89"/>
    </row>
    <row r="4" spans="1:13" s="57" customFormat="1" ht="15" customHeight="1" x14ac:dyDescent="0.25">
      <c r="A4" s="57" t="s">
        <v>1458</v>
      </c>
      <c r="B4" s="27"/>
      <c r="C4" s="27"/>
      <c r="D4" s="5" t="s">
        <v>1373</v>
      </c>
      <c r="E4" s="5"/>
      <c r="F4" s="39"/>
      <c r="G4" s="39"/>
      <c r="M4" s="36"/>
    </row>
    <row r="5" spans="1:13" s="57" customFormat="1" ht="15" customHeight="1" x14ac:dyDescent="0.25">
      <c r="A5" s="57" t="s">
        <v>1459</v>
      </c>
      <c r="B5" s="27"/>
      <c r="C5" s="27"/>
      <c r="D5" s="5" t="s">
        <v>1374</v>
      </c>
      <c r="E5" s="5"/>
      <c r="F5" s="39"/>
      <c r="G5" s="39"/>
      <c r="M5" s="36"/>
    </row>
    <row r="6" spans="1:13" s="57" customFormat="1" ht="15" customHeight="1" x14ac:dyDescent="0.25">
      <c r="A6" s="57" t="s">
        <v>1460</v>
      </c>
      <c r="B6" s="27"/>
      <c r="C6" s="27"/>
      <c r="D6" s="5" t="s">
        <v>1375</v>
      </c>
      <c r="E6" s="5"/>
      <c r="F6" s="39"/>
      <c r="G6" s="39"/>
      <c r="M6" s="36"/>
    </row>
    <row r="7" spans="1:13" s="57" customFormat="1" ht="15" customHeight="1" x14ac:dyDescent="0.25">
      <c r="A7" s="57" t="s">
        <v>1431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1461</v>
      </c>
      <c r="B8" s="27"/>
      <c r="C8" s="27"/>
      <c r="D8" s="5" t="s">
        <v>1376</v>
      </c>
      <c r="E8" s="5"/>
      <c r="F8" s="39"/>
      <c r="G8" s="39"/>
      <c r="M8" s="36"/>
    </row>
    <row r="9" spans="1:13" s="57" customFormat="1" ht="15" customHeight="1" x14ac:dyDescent="0.25">
      <c r="A9" s="57" t="s">
        <v>1462</v>
      </c>
      <c r="B9" s="27"/>
      <c r="C9" s="27"/>
      <c r="D9" s="5" t="s">
        <v>1377</v>
      </c>
      <c r="E9" s="5"/>
      <c r="F9" s="39"/>
      <c r="G9" s="39"/>
      <c r="M9" s="36"/>
    </row>
    <row r="10" spans="1:13" s="57" customFormat="1" ht="15" customHeight="1" x14ac:dyDescent="0.25">
      <c r="A10" s="57" t="s">
        <v>1463</v>
      </c>
      <c r="B10" s="27"/>
      <c r="C10" s="27"/>
      <c r="D10" s="5" t="s">
        <v>1378</v>
      </c>
      <c r="E10" s="5"/>
      <c r="F10" s="39"/>
      <c r="G10" s="39"/>
      <c r="M10" s="36"/>
    </row>
    <row r="11" spans="1:13" s="57" customFormat="1" ht="15" customHeight="1" x14ac:dyDescent="0.25">
      <c r="A11" s="57" t="s">
        <v>1464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1465</v>
      </c>
      <c r="B12" s="27"/>
      <c r="C12" s="27"/>
      <c r="D12" s="5" t="s">
        <v>1379</v>
      </c>
      <c r="E12" s="5"/>
      <c r="F12" s="39"/>
      <c r="G12" s="39"/>
      <c r="M12" s="36"/>
    </row>
    <row r="13" spans="1:13" s="57" customFormat="1" ht="15" customHeight="1" x14ac:dyDescent="0.25">
      <c r="A13" s="57" t="s">
        <v>1466</v>
      </c>
      <c r="B13" s="27"/>
      <c r="C13" s="27"/>
      <c r="D13" s="5" t="s">
        <v>1380</v>
      </c>
      <c r="E13" s="5"/>
      <c r="F13" s="39"/>
      <c r="G13" s="39"/>
      <c r="M13" s="36"/>
    </row>
    <row r="14" spans="1:13" s="57" customFormat="1" ht="15" customHeight="1" x14ac:dyDescent="0.25">
      <c r="A14" s="57" t="s">
        <v>1467</v>
      </c>
      <c r="B14" s="27"/>
      <c r="C14" s="27"/>
      <c r="D14" s="5" t="s">
        <v>1381</v>
      </c>
      <c r="E14" s="5"/>
      <c r="F14" s="39"/>
      <c r="G14" s="39"/>
      <c r="M14" s="36"/>
    </row>
    <row r="15" spans="1:13" s="57" customFormat="1" ht="15" customHeight="1" x14ac:dyDescent="0.25">
      <c r="A15" s="57" t="s">
        <v>1468</v>
      </c>
      <c r="B15" s="27"/>
      <c r="C15" s="27"/>
      <c r="D15" s="5" t="s">
        <v>1382</v>
      </c>
      <c r="E15" s="5"/>
      <c r="F15" s="39"/>
      <c r="G15" s="39"/>
      <c r="M15" s="36"/>
    </row>
    <row r="16" spans="1:13" s="57" customFormat="1" ht="15" customHeight="1" x14ac:dyDescent="0.25">
      <c r="A16" s="57" t="s">
        <v>1469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1470</v>
      </c>
      <c r="B17" s="27"/>
      <c r="C17" s="27"/>
      <c r="D17" s="5" t="s">
        <v>1383</v>
      </c>
      <c r="E17" s="5"/>
      <c r="F17" s="39"/>
      <c r="G17" s="39"/>
      <c r="M17" s="36"/>
    </row>
    <row r="18" spans="1:13" s="57" customFormat="1" ht="15" customHeight="1" x14ac:dyDescent="0.25">
      <c r="A18" s="57" t="s">
        <v>1432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1433</v>
      </c>
      <c r="B19" s="27"/>
      <c r="C19" s="27"/>
      <c r="D19" s="5" t="s">
        <v>1384</v>
      </c>
      <c r="E19" s="5"/>
      <c r="F19" s="39"/>
      <c r="G19" s="39"/>
      <c r="M19" s="36"/>
    </row>
    <row r="20" spans="1:13" s="57" customFormat="1" ht="15" customHeight="1" x14ac:dyDescent="0.25">
      <c r="A20" s="57" t="s">
        <v>1471</v>
      </c>
      <c r="B20" s="27"/>
      <c r="C20" s="27"/>
      <c r="D20" s="5" t="s">
        <v>1385</v>
      </c>
      <c r="E20" s="5"/>
      <c r="F20" s="39"/>
      <c r="G20" s="39"/>
      <c r="M20" s="36"/>
    </row>
    <row r="21" spans="1:13" s="57" customFormat="1" ht="15" customHeight="1" x14ac:dyDescent="0.25">
      <c r="A21" s="57" t="s">
        <v>1472</v>
      </c>
      <c r="B21" s="27"/>
      <c r="C21" s="27"/>
      <c r="D21" s="5" t="s">
        <v>1386</v>
      </c>
      <c r="E21" s="5"/>
      <c r="F21" s="39"/>
      <c r="G21" s="39"/>
      <c r="M21" s="36"/>
    </row>
    <row r="22" spans="1:13" s="57" customFormat="1" ht="15" customHeight="1" x14ac:dyDescent="0.25">
      <c r="A22" s="57" t="s">
        <v>1434</v>
      </c>
      <c r="B22" s="27"/>
      <c r="C22" s="27"/>
      <c r="D22" s="5" t="s">
        <v>1387</v>
      </c>
      <c r="E22" s="5"/>
      <c r="F22" s="39"/>
      <c r="G22" s="39"/>
      <c r="M22" s="36"/>
    </row>
    <row r="23" spans="1:13" s="57" customFormat="1" ht="15" customHeight="1" x14ac:dyDescent="0.25">
      <c r="A23" s="57" t="s">
        <v>1473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1430</v>
      </c>
      <c r="B24" s="27"/>
      <c r="C24" s="27"/>
      <c r="D24" s="5" t="s">
        <v>1388</v>
      </c>
      <c r="E24" s="5"/>
      <c r="F24" s="39"/>
      <c r="G24" s="39"/>
      <c r="M24" s="36"/>
    </row>
    <row r="25" spans="1:13" s="57" customFormat="1" ht="15" customHeight="1" x14ac:dyDescent="0.25">
      <c r="A25" s="57" t="s">
        <v>1435</v>
      </c>
      <c r="B25" s="27"/>
      <c r="C25" s="27"/>
      <c r="D25" s="5" t="s">
        <v>1389</v>
      </c>
      <c r="E25" s="5"/>
      <c r="F25" s="39"/>
      <c r="G25" s="39"/>
      <c r="M25" s="36"/>
    </row>
    <row r="26" spans="1:13" s="57" customFormat="1" ht="15" customHeight="1" x14ac:dyDescent="0.25">
      <c r="A26" s="57" t="s">
        <v>1474</v>
      </c>
      <c r="B26" s="27"/>
      <c r="C26" s="27"/>
      <c r="D26" s="5" t="s">
        <v>1390</v>
      </c>
      <c r="E26" s="5"/>
      <c r="F26" s="39"/>
      <c r="G26" s="39"/>
      <c r="M26" s="36"/>
    </row>
    <row r="27" spans="1:13" s="57" customFormat="1" ht="15" customHeight="1" x14ac:dyDescent="0.25">
      <c r="A27" s="57" t="s">
        <v>1475</v>
      </c>
      <c r="B27" s="27"/>
      <c r="C27" s="27"/>
      <c r="D27" s="5" t="s">
        <v>1391</v>
      </c>
      <c r="E27" s="5"/>
      <c r="F27" s="39"/>
      <c r="G27" s="39"/>
      <c r="M27" s="36"/>
    </row>
    <row r="28" spans="1:13" s="57" customFormat="1" ht="15" customHeight="1" x14ac:dyDescent="0.25">
      <c r="A28" s="57" t="s">
        <v>1476</v>
      </c>
      <c r="B28" s="27"/>
      <c r="C28" s="27"/>
      <c r="D28" s="5" t="s">
        <v>1392</v>
      </c>
      <c r="E28" s="5"/>
      <c r="F28" s="39"/>
      <c r="G28" s="39"/>
      <c r="M28" s="36"/>
    </row>
    <row r="29" spans="1:13" s="57" customFormat="1" ht="15" customHeight="1" x14ac:dyDescent="0.25">
      <c r="A29" s="57" t="s">
        <v>1477</v>
      </c>
      <c r="B29" s="27"/>
      <c r="C29" s="27"/>
      <c r="D29" s="5" t="s">
        <v>1393</v>
      </c>
      <c r="E29" s="5"/>
      <c r="F29" s="39"/>
      <c r="G29" s="39"/>
      <c r="M29" s="36"/>
    </row>
    <row r="30" spans="1:13" s="57" customFormat="1" ht="15" customHeight="1" x14ac:dyDescent="0.25">
      <c r="A30" s="57" t="s">
        <v>1436</v>
      </c>
      <c r="B30" s="27"/>
      <c r="C30" s="27"/>
      <c r="D30" s="5" t="s">
        <v>1394</v>
      </c>
      <c r="E30" s="5"/>
      <c r="F30" s="39"/>
      <c r="G30" s="39"/>
      <c r="M30" s="36"/>
    </row>
    <row r="31" spans="1:13" s="57" customFormat="1" ht="15" customHeight="1" x14ac:dyDescent="0.25">
      <c r="A31" s="57" t="s">
        <v>1437</v>
      </c>
      <c r="B31" s="27"/>
      <c r="C31" s="27"/>
      <c r="D31" s="5" t="s">
        <v>1395</v>
      </c>
      <c r="E31" s="5"/>
      <c r="F31" s="39"/>
      <c r="G31" s="39"/>
      <c r="M31" s="36"/>
    </row>
    <row r="32" spans="1:13" s="57" customFormat="1" ht="15" customHeight="1" x14ac:dyDescent="0.25">
      <c r="A32" s="57" t="s">
        <v>1438</v>
      </c>
      <c r="B32" s="27"/>
      <c r="C32" s="27"/>
      <c r="D32" s="5" t="s">
        <v>1396</v>
      </c>
      <c r="E32" s="5"/>
      <c r="F32" s="39"/>
      <c r="G32" s="39"/>
      <c r="M32" s="36"/>
    </row>
    <row r="33" spans="1:13" s="57" customFormat="1" ht="15" customHeight="1" x14ac:dyDescent="0.25">
      <c r="A33" s="57" t="s">
        <v>1478</v>
      </c>
      <c r="B33" s="27"/>
      <c r="C33" s="27"/>
      <c r="D33" s="5" t="s">
        <v>1397</v>
      </c>
      <c r="E33" s="5"/>
      <c r="F33" s="39"/>
      <c r="G33" s="39"/>
      <c r="M33" s="36"/>
    </row>
    <row r="34" spans="1:13" s="57" customFormat="1" ht="15" customHeight="1" x14ac:dyDescent="0.25">
      <c r="A34" s="57" t="s">
        <v>1439</v>
      </c>
      <c r="B34" s="27"/>
      <c r="C34" s="27"/>
      <c r="D34" s="5" t="s">
        <v>1398</v>
      </c>
      <c r="E34" s="5"/>
      <c r="F34" s="39"/>
      <c r="G34" s="39"/>
      <c r="M34" s="36"/>
    </row>
    <row r="35" spans="1:13" s="57" customFormat="1" ht="15" customHeight="1" x14ac:dyDescent="0.25">
      <c r="A35" s="57" t="s">
        <v>1440</v>
      </c>
      <c r="B35" s="27"/>
      <c r="C35" s="27"/>
      <c r="D35" s="5" t="s">
        <v>1399</v>
      </c>
      <c r="E35" s="5"/>
      <c r="F35" s="39"/>
      <c r="G35" s="39"/>
      <c r="M35" s="36"/>
    </row>
    <row r="36" spans="1:13" s="57" customFormat="1" ht="15" customHeight="1" x14ac:dyDescent="0.25">
      <c r="A36" s="57" t="s">
        <v>1441</v>
      </c>
      <c r="B36" s="27"/>
      <c r="C36" s="27"/>
      <c r="D36" s="5" t="s">
        <v>1400</v>
      </c>
      <c r="E36" s="5"/>
      <c r="F36" s="39"/>
      <c r="G36" s="39"/>
      <c r="M36" s="36"/>
    </row>
    <row r="37" spans="1:13" s="57" customFormat="1" ht="15" customHeight="1" x14ac:dyDescent="0.25">
      <c r="A37" s="57" t="s">
        <v>1479</v>
      </c>
      <c r="B37" s="27"/>
      <c r="C37" s="27"/>
      <c r="D37" s="5" t="s">
        <v>1401</v>
      </c>
      <c r="E37" s="5"/>
      <c r="F37" s="39"/>
      <c r="G37" s="39"/>
      <c r="M37" s="36"/>
    </row>
    <row r="38" spans="1:13" s="57" customFormat="1" ht="15" customHeight="1" x14ac:dyDescent="0.25">
      <c r="A38" s="57" t="s">
        <v>1442</v>
      </c>
      <c r="B38" s="27"/>
      <c r="C38" s="27"/>
      <c r="D38" s="5" t="s">
        <v>1402</v>
      </c>
      <c r="E38" s="5"/>
      <c r="F38" s="39"/>
      <c r="G38" s="39"/>
      <c r="M38" s="36"/>
    </row>
    <row r="39" spans="1:13" s="57" customFormat="1" ht="15" customHeight="1" x14ac:dyDescent="0.25">
      <c r="A39" s="57" t="s">
        <v>1443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1481</v>
      </c>
      <c r="B40" s="27"/>
      <c r="C40" s="27"/>
      <c r="D40" s="5" t="s">
        <v>1403</v>
      </c>
      <c r="E40" s="5"/>
      <c r="F40" s="39"/>
      <c r="G40" s="39"/>
      <c r="M40" s="36"/>
    </row>
    <row r="41" spans="1:13" s="57" customFormat="1" ht="15" customHeight="1" x14ac:dyDescent="0.25">
      <c r="A41" s="57" t="s">
        <v>1482</v>
      </c>
      <c r="B41" s="27"/>
      <c r="C41" s="27"/>
      <c r="D41" s="5" t="s">
        <v>1404</v>
      </c>
      <c r="E41" s="5"/>
      <c r="F41" s="39"/>
      <c r="G41" s="39"/>
      <c r="M41" s="36"/>
    </row>
    <row r="42" spans="1:13" s="57" customFormat="1" ht="15" customHeight="1" x14ac:dyDescent="0.25">
      <c r="A42" s="57" t="s">
        <v>1480</v>
      </c>
      <c r="B42" s="27"/>
      <c r="C42" s="27"/>
      <c r="D42" s="5" t="s">
        <v>1405</v>
      </c>
      <c r="E42" s="5"/>
      <c r="F42" s="39"/>
      <c r="G42" s="39"/>
      <c r="M42" s="36"/>
    </row>
    <row r="43" spans="1:13" s="57" customFormat="1" ht="15" customHeight="1" x14ac:dyDescent="0.25">
      <c r="A43" s="57" t="s">
        <v>1444</v>
      </c>
      <c r="B43" s="27"/>
      <c r="C43" s="27"/>
      <c r="D43" s="5" t="s">
        <v>1406</v>
      </c>
      <c r="E43" s="5"/>
      <c r="F43" s="39"/>
      <c r="G43" s="39"/>
      <c r="M43" s="36"/>
    </row>
    <row r="44" spans="1:13" s="57" customFormat="1" ht="15" customHeight="1" x14ac:dyDescent="0.25">
      <c r="A44" s="57" t="s">
        <v>1445</v>
      </c>
      <c r="B44" s="27"/>
      <c r="C44" s="27"/>
      <c r="D44" s="5" t="s">
        <v>1407</v>
      </c>
      <c r="E44" s="5"/>
      <c r="F44" s="39"/>
      <c r="G44" s="39"/>
      <c r="M44" s="36"/>
    </row>
    <row r="45" spans="1:13" s="57" customFormat="1" ht="15" customHeight="1" x14ac:dyDescent="0.25">
      <c r="A45" s="57" t="s">
        <v>1446</v>
      </c>
      <c r="B45" s="27"/>
      <c r="C45" s="27"/>
      <c r="D45" s="5" t="s">
        <v>1408</v>
      </c>
      <c r="E45" s="5"/>
      <c r="F45" s="39"/>
      <c r="G45" s="39"/>
      <c r="M45" s="36"/>
    </row>
    <row r="46" spans="1:13" s="57" customFormat="1" ht="15" customHeight="1" x14ac:dyDescent="0.25">
      <c r="A46" s="57" t="s">
        <v>1447</v>
      </c>
      <c r="B46" s="27"/>
      <c r="C46" s="27"/>
      <c r="D46" s="5" t="s">
        <v>1409</v>
      </c>
      <c r="E46" s="5"/>
      <c r="F46" s="39"/>
      <c r="G46" s="39"/>
      <c r="M46" s="36"/>
    </row>
    <row r="47" spans="1:13" s="57" customFormat="1" ht="15" customHeight="1" x14ac:dyDescent="0.25">
      <c r="A47" s="57" t="s">
        <v>1448</v>
      </c>
      <c r="B47" s="27"/>
      <c r="C47" s="27"/>
      <c r="D47" s="5" t="s">
        <v>1410</v>
      </c>
      <c r="E47" s="5"/>
      <c r="F47" s="39"/>
      <c r="G47" s="39"/>
      <c r="M47" s="36"/>
    </row>
    <row r="48" spans="1:13" s="57" customFormat="1" ht="15" customHeight="1" x14ac:dyDescent="0.25">
      <c r="A48" s="57" t="s">
        <v>1449</v>
      </c>
      <c r="B48" s="27"/>
      <c r="C48" s="27"/>
      <c r="D48" s="5" t="s">
        <v>1411</v>
      </c>
      <c r="E48" s="5"/>
      <c r="F48" s="39"/>
      <c r="G48" s="39"/>
      <c r="M48" s="36"/>
    </row>
    <row r="49" spans="1:13" s="57" customFormat="1" ht="15" customHeight="1" x14ac:dyDescent="0.25">
      <c r="A49" s="57" t="s">
        <v>1450</v>
      </c>
      <c r="B49" s="27"/>
      <c r="C49" s="27"/>
      <c r="D49" s="5" t="s">
        <v>1412</v>
      </c>
      <c r="E49" s="5"/>
      <c r="F49" s="39"/>
      <c r="G49" s="39"/>
      <c r="M49" s="36"/>
    </row>
    <row r="50" spans="1:13" s="57" customFormat="1" ht="15" customHeight="1" x14ac:dyDescent="0.25">
      <c r="A50" s="57" t="s">
        <v>1483</v>
      </c>
      <c r="B50" s="27"/>
      <c r="C50" s="27"/>
      <c r="D50" s="5" t="s">
        <v>1413</v>
      </c>
      <c r="E50" s="5"/>
      <c r="F50" s="39"/>
      <c r="G50" s="39"/>
      <c r="M50" s="36"/>
    </row>
    <row r="51" spans="1:13" s="57" customFormat="1" ht="15" customHeight="1" x14ac:dyDescent="0.25">
      <c r="A51" s="57" t="s">
        <v>1451</v>
      </c>
      <c r="B51" s="27"/>
      <c r="C51" s="27"/>
      <c r="D51" s="5" t="s">
        <v>1414</v>
      </c>
      <c r="E51" s="5"/>
      <c r="F51" s="39"/>
      <c r="G51" s="39"/>
      <c r="M51" s="36"/>
    </row>
    <row r="52" spans="1:13" s="57" customFormat="1" ht="15" customHeight="1" x14ac:dyDescent="0.25">
      <c r="A52" s="57" t="s">
        <v>1484</v>
      </c>
      <c r="B52" s="27"/>
      <c r="C52" s="27"/>
      <c r="D52" s="5" t="s">
        <v>1415</v>
      </c>
      <c r="E52" s="5"/>
      <c r="F52" s="39"/>
      <c r="G52" s="39"/>
      <c r="M52" s="36"/>
    </row>
    <row r="53" spans="1:13" s="57" customFormat="1" ht="15" customHeight="1" x14ac:dyDescent="0.25">
      <c r="A53" s="57" t="s">
        <v>1452</v>
      </c>
      <c r="B53" s="27"/>
      <c r="C53" s="27"/>
      <c r="D53" s="5" t="s">
        <v>1416</v>
      </c>
      <c r="E53" s="5"/>
      <c r="F53" s="39"/>
      <c r="G53" s="39"/>
      <c r="M53" s="36"/>
    </row>
    <row r="54" spans="1:13" s="57" customFormat="1" ht="15" customHeight="1" x14ac:dyDescent="0.25">
      <c r="A54" s="57" t="s">
        <v>1338</v>
      </c>
      <c r="B54" s="27"/>
      <c r="C54" s="27"/>
      <c r="D54" s="5" t="s">
        <v>1417</v>
      </c>
      <c r="E54" s="5"/>
      <c r="F54" s="39"/>
      <c r="G54" s="39"/>
      <c r="M54" s="36"/>
    </row>
    <row r="55" spans="1:13" s="57" customFormat="1" ht="15" customHeight="1" x14ac:dyDescent="0.25">
      <c r="A55" s="57" t="s">
        <v>1453</v>
      </c>
      <c r="B55" s="27"/>
      <c r="C55" s="27"/>
      <c r="D55" s="5" t="s">
        <v>1418</v>
      </c>
      <c r="E55" s="5"/>
      <c r="F55" s="39"/>
      <c r="G55" s="39"/>
      <c r="M55" s="36"/>
    </row>
    <row r="56" spans="1:13" s="57" customFormat="1" ht="15" customHeight="1" x14ac:dyDescent="0.25">
      <c r="A56" s="57" t="s">
        <v>1454</v>
      </c>
      <c r="B56" s="27"/>
      <c r="C56" s="27"/>
      <c r="D56" s="5" t="s">
        <v>1419</v>
      </c>
      <c r="E56" s="5"/>
      <c r="F56" s="39"/>
      <c r="G56" s="39"/>
      <c r="M56" s="36"/>
    </row>
    <row r="57" spans="1:13" s="57" customFormat="1" ht="15" customHeight="1" x14ac:dyDescent="0.25">
      <c r="A57" s="57" t="s">
        <v>1455</v>
      </c>
      <c r="B57" s="27"/>
      <c r="C57" s="27"/>
      <c r="D57" s="5" t="s">
        <v>1420</v>
      </c>
      <c r="E57" s="5"/>
      <c r="F57" s="39"/>
      <c r="G57" s="39"/>
      <c r="M57" s="36"/>
    </row>
    <row r="58" spans="1:13" s="57" customFormat="1" ht="15" customHeight="1" x14ac:dyDescent="0.25">
      <c r="A58" s="57" t="s">
        <v>1485</v>
      </c>
      <c r="B58" s="27"/>
      <c r="C58" s="27"/>
      <c r="D58" s="5" t="s">
        <v>1421</v>
      </c>
      <c r="E58" s="5"/>
      <c r="F58" s="39"/>
      <c r="G58" s="39"/>
      <c r="M58" s="36"/>
    </row>
    <row r="59" spans="1:13" s="57" customFormat="1" ht="15" customHeight="1" x14ac:dyDescent="0.25">
      <c r="A59" s="57" t="s">
        <v>1486</v>
      </c>
      <c r="B59" s="27"/>
      <c r="C59" s="27"/>
      <c r="D59" s="5" t="s">
        <v>1422</v>
      </c>
      <c r="E59" s="5"/>
      <c r="F59" s="39"/>
      <c r="G59" s="39"/>
      <c r="M59" s="36"/>
    </row>
    <row r="60" spans="1:13" s="57" customFormat="1" ht="15" customHeight="1" x14ac:dyDescent="0.25">
      <c r="A60" s="57" t="s">
        <v>1456</v>
      </c>
      <c r="B60" s="27"/>
      <c r="C60" s="27"/>
      <c r="D60" s="5" t="s">
        <v>1423</v>
      </c>
      <c r="E60" s="5"/>
      <c r="F60" s="39"/>
      <c r="G60" s="39"/>
      <c r="M60" s="36"/>
    </row>
    <row r="61" spans="1:13" s="57" customFormat="1" ht="15" customHeight="1" x14ac:dyDescent="0.25">
      <c r="A61" s="57" t="s">
        <v>1457</v>
      </c>
      <c r="B61" s="27"/>
      <c r="C61" s="27"/>
      <c r="D61" s="5" t="s">
        <v>1424</v>
      </c>
      <c r="E61" s="5"/>
      <c r="F61" s="39"/>
      <c r="G61" s="39"/>
      <c r="M61" s="36"/>
    </row>
    <row r="62" spans="1:13" s="57" customFormat="1" ht="15" customHeight="1" x14ac:dyDescent="0.25">
      <c r="A62" s="57" t="s">
        <v>1329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1487</v>
      </c>
      <c r="B63" s="27"/>
      <c r="C63" s="27"/>
      <c r="D63" s="5" t="s">
        <v>1425</v>
      </c>
      <c r="E63" s="5"/>
      <c r="F63" s="39"/>
      <c r="G63" s="39"/>
      <c r="M63" s="36"/>
    </row>
    <row r="64" spans="1:13" s="57" customFormat="1" ht="15" customHeight="1" x14ac:dyDescent="0.25">
      <c r="A64" s="57" t="s">
        <v>1488</v>
      </c>
      <c r="B64" s="27"/>
      <c r="C64" s="27"/>
      <c r="D64" s="5" t="s">
        <v>1426</v>
      </c>
      <c r="E64" s="5"/>
      <c r="F64" s="39"/>
      <c r="G64" s="39"/>
      <c r="M64" s="36"/>
    </row>
    <row r="65" spans="1:13" s="57" customFormat="1" ht="15" customHeight="1" x14ac:dyDescent="0.25">
      <c r="A65" s="57" t="s">
        <v>1489</v>
      </c>
      <c r="B65" s="27"/>
      <c r="C65" s="27"/>
      <c r="D65" s="5" t="s">
        <v>1427</v>
      </c>
      <c r="E65" s="5"/>
      <c r="F65" s="39"/>
      <c r="G65" s="39"/>
      <c r="M65" s="36"/>
    </row>
    <row r="66" spans="1:13" s="57" customFormat="1" ht="15" customHeight="1" x14ac:dyDescent="0.25">
      <c r="A66" s="57" t="s">
        <v>1490</v>
      </c>
      <c r="B66" s="27"/>
      <c r="C66" s="27"/>
      <c r="D66" s="5" t="s">
        <v>1428</v>
      </c>
      <c r="E66" s="5"/>
      <c r="F66" s="39"/>
      <c r="G66" s="39"/>
      <c r="M66" s="36"/>
    </row>
    <row r="67" spans="1:13" s="57" customFormat="1" ht="15" customHeight="1" x14ac:dyDescent="0.25">
      <c r="A67" s="57" t="s">
        <v>1491</v>
      </c>
      <c r="B67" s="27"/>
      <c r="C67" s="27"/>
      <c r="D67" s="5" t="s">
        <v>1429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80" zoomScaleNormal="80" workbookViewId="0">
      <selection activeCell="H38" sqref="H38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5" customWidth="1"/>
    <col min="8" max="8" width="10.7109375" style="76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3"/>
      <c r="C1" s="83"/>
      <c r="D1" s="84"/>
      <c r="E1" s="84"/>
      <c r="F1" s="73"/>
      <c r="G1" s="73"/>
      <c r="H1" s="51"/>
      <c r="N1" s="39"/>
    </row>
    <row r="2" spans="1:14" s="57" customFormat="1" ht="15" customHeight="1" x14ac:dyDescent="0.25">
      <c r="A2" s="55"/>
      <c r="B2" s="77"/>
      <c r="C2" s="77"/>
      <c r="D2" s="79"/>
      <c r="E2" s="79"/>
      <c r="F2" s="74"/>
      <c r="G2" s="74"/>
      <c r="H2" s="51"/>
      <c r="N2" s="39"/>
    </row>
    <row r="3" spans="1:14" s="57" customFormat="1" ht="15" customHeight="1" x14ac:dyDescent="0.25">
      <c r="A3" s="59" t="s">
        <v>1492</v>
      </c>
      <c r="B3" s="77"/>
      <c r="C3" s="77"/>
      <c r="D3" s="79"/>
      <c r="E3" s="79"/>
      <c r="F3" s="74"/>
      <c r="G3" s="74"/>
      <c r="H3" s="51"/>
      <c r="N3" s="39"/>
    </row>
    <row r="4" spans="1:14" s="57" customFormat="1" ht="15" customHeight="1" x14ac:dyDescent="0.25">
      <c r="A4" s="59" t="s">
        <v>1529</v>
      </c>
      <c r="B4" s="3"/>
      <c r="C4" s="3"/>
      <c r="D4" s="5"/>
      <c r="E4" s="5"/>
      <c r="F4" s="7" t="s">
        <v>1493</v>
      </c>
      <c r="G4" s="7"/>
      <c r="H4" s="58"/>
      <c r="N4" s="39"/>
    </row>
    <row r="5" spans="1:14" s="57" customFormat="1" ht="15" customHeight="1" x14ac:dyDescent="0.25">
      <c r="A5" s="59" t="s">
        <v>1530</v>
      </c>
      <c r="B5" s="3"/>
      <c r="C5" s="3"/>
      <c r="D5" s="5"/>
      <c r="E5" s="5"/>
      <c r="F5" s="7" t="s">
        <v>1494</v>
      </c>
      <c r="G5" s="7"/>
      <c r="H5" s="58"/>
      <c r="N5" s="39"/>
    </row>
    <row r="6" spans="1:14" s="57" customFormat="1" ht="15" customHeight="1" x14ac:dyDescent="0.25">
      <c r="A6" s="59" t="s">
        <v>1531</v>
      </c>
      <c r="B6" s="3"/>
      <c r="C6" s="3"/>
      <c r="D6" s="5"/>
      <c r="E6" s="5"/>
      <c r="F6" s="7" t="s">
        <v>1495</v>
      </c>
      <c r="G6" s="7"/>
      <c r="H6" s="58"/>
      <c r="N6" s="39"/>
    </row>
    <row r="7" spans="1:14" s="57" customFormat="1" ht="15" customHeight="1" x14ac:dyDescent="0.25">
      <c r="A7" s="59" t="s">
        <v>1532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1533</v>
      </c>
      <c r="B8" s="3"/>
      <c r="C8" s="3"/>
      <c r="D8" s="5"/>
      <c r="E8" s="5"/>
      <c r="F8" s="7" t="s">
        <v>1496</v>
      </c>
      <c r="G8" s="7"/>
      <c r="H8" s="58"/>
      <c r="N8" s="39"/>
    </row>
    <row r="9" spans="1:14" s="57" customFormat="1" ht="15" customHeight="1" x14ac:dyDescent="0.25">
      <c r="A9" s="59" t="s">
        <v>1534</v>
      </c>
      <c r="B9" s="3"/>
      <c r="C9" s="3"/>
      <c r="D9" s="5"/>
      <c r="E9" s="5"/>
      <c r="F9" s="7" t="s">
        <v>1497</v>
      </c>
      <c r="G9" s="7"/>
      <c r="H9" s="58"/>
      <c r="N9" s="39"/>
    </row>
    <row r="10" spans="1:14" s="57" customFormat="1" ht="15" customHeight="1" x14ac:dyDescent="0.25">
      <c r="A10" s="59" t="s">
        <v>1535</v>
      </c>
      <c r="B10" s="3"/>
      <c r="C10" s="3"/>
      <c r="D10" s="5"/>
      <c r="E10" s="5"/>
      <c r="F10" s="7" t="s">
        <v>1498</v>
      </c>
      <c r="G10" s="7"/>
      <c r="H10" s="58"/>
      <c r="N10" s="39"/>
    </row>
    <row r="11" spans="1:14" s="57" customFormat="1" ht="15" customHeight="1" x14ac:dyDescent="0.25">
      <c r="A11" s="59" t="s">
        <v>1536</v>
      </c>
      <c r="B11" s="3"/>
      <c r="C11" s="3"/>
      <c r="D11" s="5"/>
      <c r="E11" s="5"/>
      <c r="F11" s="7" t="s">
        <v>1499</v>
      </c>
      <c r="G11" s="7"/>
      <c r="H11" s="58"/>
      <c r="N11" s="39"/>
    </row>
    <row r="12" spans="1:14" s="57" customFormat="1" ht="15" customHeight="1" x14ac:dyDescent="0.25">
      <c r="A12" s="59" t="s">
        <v>1537</v>
      </c>
      <c r="B12" s="3"/>
      <c r="C12" s="3"/>
      <c r="D12" s="5"/>
      <c r="E12" s="5"/>
      <c r="F12" s="7" t="s">
        <v>1500</v>
      </c>
      <c r="G12" s="7"/>
      <c r="H12" s="58"/>
      <c r="N12" s="39"/>
    </row>
    <row r="13" spans="1:14" s="57" customFormat="1" ht="15" customHeight="1" x14ac:dyDescent="0.25">
      <c r="A13" s="59" t="s">
        <v>1474</v>
      </c>
      <c r="B13" s="3"/>
      <c r="C13" s="3"/>
      <c r="D13" s="5"/>
      <c r="E13" s="5"/>
      <c r="F13" s="7" t="s">
        <v>1501</v>
      </c>
      <c r="G13" s="7"/>
      <c r="H13" s="58"/>
      <c r="N13" s="39"/>
    </row>
    <row r="14" spans="1:14" s="57" customFormat="1" ht="15" customHeight="1" x14ac:dyDescent="0.25">
      <c r="A14" s="59" t="s">
        <v>1538</v>
      </c>
      <c r="B14" s="78"/>
      <c r="C14" s="78"/>
      <c r="D14" s="80"/>
      <c r="E14" s="80"/>
      <c r="F14" s="7" t="s">
        <v>1502</v>
      </c>
      <c r="G14" s="7"/>
      <c r="H14" s="58"/>
      <c r="N14" s="39"/>
    </row>
    <row r="15" spans="1:14" s="57" customFormat="1" ht="15" customHeight="1" x14ac:dyDescent="0.25">
      <c r="A15" s="59" t="s">
        <v>1436</v>
      </c>
      <c r="B15" s="3"/>
      <c r="C15" s="3"/>
      <c r="D15" s="5"/>
      <c r="E15" s="5"/>
      <c r="F15" s="7" t="s">
        <v>1503</v>
      </c>
      <c r="G15" s="7"/>
      <c r="H15" s="58"/>
      <c r="N15" s="39"/>
    </row>
    <row r="16" spans="1:14" s="57" customFormat="1" ht="15" customHeight="1" x14ac:dyDescent="0.25">
      <c r="A16" s="59" t="s">
        <v>1310</v>
      </c>
      <c r="B16" s="3"/>
      <c r="C16" s="3"/>
      <c r="D16" s="5"/>
      <c r="E16" s="5"/>
      <c r="F16" s="7" t="s">
        <v>1504</v>
      </c>
      <c r="G16" s="7"/>
      <c r="H16" s="58"/>
      <c r="N16" s="39"/>
    </row>
    <row r="17" spans="1:14" s="57" customFormat="1" ht="15" customHeight="1" x14ac:dyDescent="0.25">
      <c r="A17" s="59" t="s">
        <v>1539</v>
      </c>
      <c r="B17" s="3"/>
      <c r="C17" s="3"/>
      <c r="D17" s="5"/>
      <c r="E17" s="5"/>
      <c r="F17" s="7" t="s">
        <v>1505</v>
      </c>
      <c r="G17" s="7"/>
      <c r="H17" s="58"/>
      <c r="N17" s="39"/>
    </row>
    <row r="18" spans="1:14" s="57" customFormat="1" ht="15" customHeight="1" x14ac:dyDescent="0.25">
      <c r="A18" s="59" t="s">
        <v>1540</v>
      </c>
      <c r="B18" s="3"/>
      <c r="C18" s="3"/>
      <c r="D18" s="5"/>
      <c r="E18" s="5"/>
      <c r="F18" s="7" t="s">
        <v>1506</v>
      </c>
      <c r="G18" s="7"/>
      <c r="H18" s="58"/>
      <c r="N18" s="39"/>
    </row>
    <row r="19" spans="1:14" s="57" customFormat="1" ht="15" customHeight="1" x14ac:dyDescent="0.25">
      <c r="A19" s="59" t="s">
        <v>1304</v>
      </c>
      <c r="B19" s="3"/>
      <c r="C19" s="3"/>
      <c r="D19" s="5"/>
      <c r="E19" s="5"/>
      <c r="F19" s="7" t="s">
        <v>1507</v>
      </c>
      <c r="G19" s="7"/>
      <c r="H19" s="58"/>
      <c r="N19" s="39"/>
    </row>
    <row r="20" spans="1:14" s="57" customFormat="1" ht="15" customHeight="1" x14ac:dyDescent="0.25">
      <c r="A20" s="59" t="s">
        <v>1541</v>
      </c>
      <c r="B20" s="78"/>
      <c r="C20" s="78"/>
      <c r="D20" s="80"/>
      <c r="E20" s="80"/>
      <c r="F20" s="7" t="s">
        <v>1508</v>
      </c>
      <c r="G20" s="7"/>
      <c r="H20" s="58"/>
      <c r="N20" s="39"/>
    </row>
    <row r="21" spans="1:14" s="57" customFormat="1" ht="15" customHeight="1" x14ac:dyDescent="0.25">
      <c r="A21" s="59" t="s">
        <v>894</v>
      </c>
      <c r="B21" s="3"/>
      <c r="C21" s="3"/>
      <c r="D21" s="5"/>
      <c r="E21" s="5"/>
      <c r="F21" s="7" t="s">
        <v>1509</v>
      </c>
      <c r="G21" s="7"/>
      <c r="H21" s="58"/>
      <c r="N21" s="39"/>
    </row>
    <row r="22" spans="1:14" s="57" customFormat="1" ht="15" customHeight="1" x14ac:dyDescent="0.25">
      <c r="A22" s="59" t="s">
        <v>1542</v>
      </c>
      <c r="B22" s="3"/>
      <c r="C22" s="3"/>
      <c r="D22" s="5"/>
      <c r="E22" s="5"/>
      <c r="F22" s="7" t="s">
        <v>1510</v>
      </c>
      <c r="G22" s="7"/>
      <c r="H22" s="58"/>
      <c r="N22" s="39"/>
    </row>
    <row r="23" spans="1:14" s="57" customFormat="1" ht="15" customHeight="1" x14ac:dyDescent="0.25">
      <c r="A23" s="59" t="s">
        <v>1543</v>
      </c>
      <c r="B23" s="3"/>
      <c r="C23" s="3"/>
      <c r="D23" s="5"/>
      <c r="E23" s="5"/>
      <c r="F23" s="7" t="s">
        <v>1511</v>
      </c>
      <c r="G23" s="7"/>
      <c r="H23" s="58"/>
      <c r="N23" s="39"/>
    </row>
    <row r="24" spans="1:14" s="57" customFormat="1" ht="15" customHeight="1" x14ac:dyDescent="0.25">
      <c r="A24" s="59" t="s">
        <v>1544</v>
      </c>
      <c r="B24" s="3"/>
      <c r="C24" s="3"/>
      <c r="D24" s="5"/>
      <c r="E24" s="5"/>
      <c r="F24" s="7" t="s">
        <v>1512</v>
      </c>
      <c r="G24" s="7"/>
      <c r="H24" s="58"/>
      <c r="N24" s="39"/>
    </row>
    <row r="25" spans="1:14" s="57" customFormat="1" ht="15" customHeight="1" x14ac:dyDescent="0.25">
      <c r="A25" s="59" t="s">
        <v>1545</v>
      </c>
      <c r="B25" s="3"/>
      <c r="C25" s="3"/>
      <c r="D25" s="5"/>
      <c r="E25" s="5"/>
      <c r="F25" s="7" t="s">
        <v>1513</v>
      </c>
      <c r="G25" s="7"/>
      <c r="H25" s="58"/>
      <c r="N25" s="39"/>
    </row>
    <row r="26" spans="1:14" s="57" customFormat="1" ht="15" customHeight="1" x14ac:dyDescent="0.25">
      <c r="A26" s="59" t="s">
        <v>1546</v>
      </c>
      <c r="B26" s="78"/>
      <c r="C26" s="78"/>
      <c r="D26" s="80"/>
      <c r="E26" s="80"/>
      <c r="F26" s="7" t="s">
        <v>1514</v>
      </c>
      <c r="G26" s="7"/>
      <c r="H26" s="58"/>
      <c r="N26" s="39"/>
    </row>
    <row r="27" spans="1:14" s="57" customFormat="1" ht="15" customHeight="1" x14ac:dyDescent="0.25">
      <c r="A27" s="59" t="s">
        <v>1547</v>
      </c>
      <c r="B27" s="3"/>
      <c r="C27" s="3"/>
      <c r="D27" s="5"/>
      <c r="E27" s="5"/>
      <c r="F27" s="7" t="s">
        <v>1515</v>
      </c>
      <c r="G27" s="7"/>
      <c r="H27" s="58"/>
      <c r="N27" s="39"/>
    </row>
    <row r="28" spans="1:14" s="57" customFormat="1" ht="15" customHeight="1" x14ac:dyDescent="0.25">
      <c r="A28" s="59" t="s">
        <v>1548</v>
      </c>
      <c r="B28" s="3"/>
      <c r="C28" s="3"/>
      <c r="D28" s="5"/>
      <c r="E28" s="5"/>
      <c r="F28" s="7" t="s">
        <v>1516</v>
      </c>
      <c r="G28" s="7"/>
      <c r="H28" s="58"/>
      <c r="N28" s="39"/>
    </row>
    <row r="29" spans="1:14" s="57" customFormat="1" ht="15" customHeight="1" x14ac:dyDescent="0.25">
      <c r="A29" s="59" t="s">
        <v>1338</v>
      </c>
      <c r="B29" s="3"/>
      <c r="C29" s="3"/>
      <c r="D29" s="5"/>
      <c r="E29" s="5"/>
      <c r="F29" s="7" t="s">
        <v>1517</v>
      </c>
      <c r="G29" s="7"/>
      <c r="H29" s="58"/>
      <c r="N29" s="39"/>
    </row>
    <row r="30" spans="1:14" s="57" customFormat="1" ht="15" customHeight="1" x14ac:dyDescent="0.25">
      <c r="A30" s="59" t="s">
        <v>1456</v>
      </c>
      <c r="B30" s="3"/>
      <c r="C30" s="3"/>
      <c r="D30" s="5"/>
      <c r="E30" s="5"/>
      <c r="F30" s="7" t="s">
        <v>1518</v>
      </c>
      <c r="G30" s="7"/>
      <c r="H30" s="58"/>
      <c r="N30" s="39"/>
    </row>
    <row r="31" spans="1:14" s="57" customFormat="1" ht="15" customHeight="1" x14ac:dyDescent="0.25">
      <c r="A31" s="59" t="s">
        <v>1453</v>
      </c>
      <c r="B31" s="3"/>
      <c r="C31" s="3"/>
      <c r="D31" s="5"/>
      <c r="E31" s="5"/>
      <c r="F31" s="7" t="s">
        <v>1519</v>
      </c>
      <c r="G31" s="7"/>
      <c r="H31" s="58"/>
      <c r="N31" s="39"/>
    </row>
    <row r="32" spans="1:14" s="57" customFormat="1" ht="15" customHeight="1" x14ac:dyDescent="0.25">
      <c r="A32" s="59" t="s">
        <v>1454</v>
      </c>
      <c r="B32" s="3"/>
      <c r="C32" s="3"/>
      <c r="D32" s="5"/>
      <c r="E32" s="5"/>
      <c r="F32" s="7" t="s">
        <v>1520</v>
      </c>
      <c r="G32" s="7"/>
      <c r="H32" s="58"/>
      <c r="N32" s="39"/>
    </row>
    <row r="33" spans="1:14" s="57" customFormat="1" ht="15" customHeight="1" x14ac:dyDescent="0.25">
      <c r="A33" s="59" t="s">
        <v>1486</v>
      </c>
      <c r="B33" s="4"/>
      <c r="C33" s="4"/>
      <c r="D33" s="6"/>
      <c r="E33" s="6"/>
      <c r="F33" s="7" t="s">
        <v>1521</v>
      </c>
      <c r="G33" s="7"/>
      <c r="H33" s="58"/>
      <c r="N33" s="39"/>
    </row>
    <row r="34" spans="1:14" s="57" customFormat="1" ht="15" customHeight="1" x14ac:dyDescent="0.25">
      <c r="A34" s="59" t="s">
        <v>1485</v>
      </c>
      <c r="B34" s="4"/>
      <c r="C34" s="4"/>
      <c r="D34" s="6"/>
      <c r="E34" s="6"/>
      <c r="F34" s="7" t="s">
        <v>1522</v>
      </c>
      <c r="G34" s="7"/>
      <c r="H34" s="58"/>
      <c r="N34" s="39"/>
    </row>
    <row r="35" spans="1:14" s="57" customFormat="1" ht="15" customHeight="1" x14ac:dyDescent="0.25">
      <c r="A35" s="59" t="s">
        <v>1455</v>
      </c>
      <c r="B35" s="4"/>
      <c r="C35" s="4"/>
      <c r="D35" s="6"/>
      <c r="E35" s="6"/>
      <c r="F35" s="7" t="s">
        <v>1523</v>
      </c>
      <c r="G35" s="7"/>
      <c r="H35" s="58"/>
      <c r="N35" s="39"/>
    </row>
    <row r="36" spans="1:14" s="57" customFormat="1" ht="15" customHeight="1" x14ac:dyDescent="0.25">
      <c r="A36" s="59" t="s">
        <v>1457</v>
      </c>
      <c r="B36" s="4"/>
      <c r="C36" s="4"/>
      <c r="D36" s="6"/>
      <c r="E36" s="6"/>
      <c r="F36" s="7" t="s">
        <v>1524</v>
      </c>
      <c r="G36" s="7"/>
      <c r="H36" s="58"/>
      <c r="N36" s="39"/>
    </row>
    <row r="37" spans="1:14" s="57" customFormat="1" ht="15" customHeight="1" x14ac:dyDescent="0.25">
      <c r="A37" s="59" t="s">
        <v>1329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1549</v>
      </c>
      <c r="B38" s="4"/>
      <c r="C38" s="4"/>
      <c r="D38" s="6"/>
      <c r="E38" s="6"/>
      <c r="F38" s="7" t="s">
        <v>1525</v>
      </c>
      <c r="G38" s="7"/>
      <c r="H38" s="58"/>
      <c r="N38" s="39"/>
    </row>
    <row r="39" spans="1:14" s="57" customFormat="1" ht="15" customHeight="1" x14ac:dyDescent="0.25">
      <c r="A39" s="59" t="s">
        <v>1550</v>
      </c>
      <c r="B39" s="4"/>
      <c r="C39" s="4"/>
      <c r="D39" s="6"/>
      <c r="E39" s="6"/>
      <c r="F39" s="7" t="s">
        <v>1526</v>
      </c>
      <c r="G39" s="7"/>
      <c r="H39" s="58"/>
      <c r="N39" s="39"/>
    </row>
    <row r="40" spans="1:14" s="57" customFormat="1" ht="15" customHeight="1" x14ac:dyDescent="0.25">
      <c r="A40" s="59" t="s">
        <v>1551</v>
      </c>
      <c r="B40" s="78"/>
      <c r="C40" s="78"/>
      <c r="D40" s="80"/>
      <c r="E40" s="80"/>
      <c r="F40" s="7" t="s">
        <v>1527</v>
      </c>
      <c r="G40" s="7"/>
      <c r="H40" s="58"/>
      <c r="N40" s="39"/>
    </row>
    <row r="41" spans="1:14" s="57" customFormat="1" ht="15" customHeight="1" x14ac:dyDescent="0.25">
      <c r="A41" s="59" t="s">
        <v>1552</v>
      </c>
      <c r="B41" s="4"/>
      <c r="C41" s="4"/>
      <c r="D41" s="6"/>
      <c r="E41" s="6"/>
      <c r="F41" s="7" t="s">
        <v>1528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5"/>
      <c r="G43" s="85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6"/>
      <c r="C46" s="86"/>
      <c r="D46" s="87"/>
      <c r="E46" s="87"/>
      <c r="F46" s="38"/>
      <c r="G46" s="38"/>
      <c r="H46" s="88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80" zoomScaleNormal="80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1623</v>
      </c>
      <c r="C2" s="61" t="s">
        <v>1624</v>
      </c>
      <c r="H2" s="59" t="s">
        <v>1889</v>
      </c>
      <c r="I2" s="59" t="s">
        <v>1886</v>
      </c>
      <c r="J2" s="59" t="s">
        <v>1887</v>
      </c>
      <c r="K2" s="59" t="s">
        <v>1888</v>
      </c>
    </row>
    <row r="3" spans="1:11" ht="15" customHeight="1" x14ac:dyDescent="0.25">
      <c r="A3" s="59" t="s">
        <v>1370</v>
      </c>
    </row>
    <row r="4" spans="1:11" ht="15" customHeight="1" x14ac:dyDescent="0.25">
      <c r="A4" s="59" t="s">
        <v>1368</v>
      </c>
      <c r="B4" s="92" t="s">
        <v>1369</v>
      </c>
      <c r="C4" s="92"/>
      <c r="D4" s="93" t="s">
        <v>1369</v>
      </c>
      <c r="E4" s="93"/>
      <c r="F4" s="94" t="s">
        <v>1369</v>
      </c>
      <c r="G4" s="9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Z62"/>
  <sheetViews>
    <sheetView topLeftCell="A19" zoomScale="80" zoomScaleNormal="80" workbookViewId="0">
      <selection activeCell="F40" sqref="F40"/>
    </sheetView>
  </sheetViews>
  <sheetFormatPr defaultRowHeight="12.75" x14ac:dyDescent="0.25"/>
  <cols>
    <col min="1" max="1" width="50.7109375" style="91" customWidth="1"/>
    <col min="2" max="16384" width="9.140625" style="91"/>
  </cols>
  <sheetData>
    <row r="2" spans="1:26" x14ac:dyDescent="0.25">
      <c r="A2" s="91" t="s">
        <v>2504</v>
      </c>
    </row>
    <row r="3" spans="1:26" x14ac:dyDescent="0.25">
      <c r="A3" s="91" t="s">
        <v>1881</v>
      </c>
    </row>
    <row r="4" spans="1:26" s="59" customFormat="1" ht="15" customHeight="1" x14ac:dyDescent="0.25">
      <c r="A4" s="31" t="s">
        <v>1769</v>
      </c>
      <c r="B4" s="108" t="s">
        <v>2505</v>
      </c>
      <c r="C4" s="61"/>
      <c r="D4" s="81" t="s">
        <v>2505</v>
      </c>
      <c r="E4" s="81"/>
      <c r="F4" s="60" t="s">
        <v>2505</v>
      </c>
      <c r="G4" s="60"/>
      <c r="H4" s="59" t="e">
        <f ca="1">AI_DIV(Liquid_Assets!A4,Liquid_Assets!$A$50)</f>
        <v>#NAME?</v>
      </c>
      <c r="I4" s="88"/>
      <c r="L4" s="61">
        <v>4</v>
      </c>
      <c r="M4" s="81">
        <v>4</v>
      </c>
      <c r="N4" s="60">
        <v>4</v>
      </c>
      <c r="O4" s="258"/>
      <c r="P4" s="57"/>
      <c r="Q4" s="42"/>
      <c r="R4" s="90"/>
      <c r="S4" s="90"/>
      <c r="T4" s="90"/>
      <c r="U4" s="90"/>
      <c r="V4" s="90"/>
    </row>
    <row r="5" spans="1:26" s="59" customFormat="1" ht="15" customHeight="1" x14ac:dyDescent="0.25">
      <c r="A5" s="31" t="s">
        <v>2580</v>
      </c>
      <c r="B5" s="108" t="s">
        <v>2590</v>
      </c>
      <c r="C5" s="61"/>
      <c r="D5" s="81" t="s">
        <v>2590</v>
      </c>
      <c r="E5" s="81"/>
      <c r="F5" s="60" t="s">
        <v>2590</v>
      </c>
      <c r="G5" s="60"/>
      <c r="H5" s="59" t="e">
        <f ca="1">AI_DIV(Liquid_Assets!A8,Liquid_Assets!$A$50)</f>
        <v>#NAME?</v>
      </c>
      <c r="I5" s="88"/>
      <c r="L5" s="61">
        <v>4</v>
      </c>
      <c r="M5" s="81">
        <v>4</v>
      </c>
      <c r="N5" s="60">
        <v>4</v>
      </c>
      <c r="O5" s="258"/>
      <c r="P5" s="57"/>
      <c r="Q5" s="42"/>
      <c r="R5" s="90"/>
      <c r="S5" s="90"/>
      <c r="T5" s="90"/>
      <c r="U5" s="90"/>
      <c r="V5" s="90"/>
    </row>
    <row r="6" spans="1:26" s="59" customFormat="1" ht="15" customHeight="1" x14ac:dyDescent="0.25">
      <c r="A6" s="31" t="s">
        <v>2589</v>
      </c>
      <c r="B6" s="108" t="s">
        <v>2506</v>
      </c>
      <c r="C6" s="61"/>
      <c r="D6" s="81" t="s">
        <v>2506</v>
      </c>
      <c r="E6" s="81"/>
      <c r="F6" s="60" t="s">
        <v>2506</v>
      </c>
      <c r="G6" s="60"/>
      <c r="H6" s="59" t="e">
        <f ca="1">AI_DIV(Liquid_Assets!A9,Liquid_Assets!$A$50)</f>
        <v>#NAME?</v>
      </c>
      <c r="I6" s="107"/>
      <c r="L6" s="61">
        <v>4</v>
      </c>
      <c r="M6" s="81">
        <v>4</v>
      </c>
      <c r="N6" s="60">
        <v>4</v>
      </c>
      <c r="O6" s="258"/>
      <c r="P6" s="31"/>
      <c r="Q6" s="41"/>
      <c r="R6" s="90"/>
      <c r="S6" s="90"/>
      <c r="T6" s="90"/>
      <c r="U6" s="90"/>
      <c r="V6" s="90"/>
    </row>
    <row r="7" spans="1:26" s="59" customFormat="1" ht="15" customHeight="1" x14ac:dyDescent="0.25">
      <c r="A7" s="31" t="s">
        <v>1777</v>
      </c>
      <c r="B7" s="108" t="s">
        <v>2507</v>
      </c>
      <c r="C7" s="61"/>
      <c r="D7" s="81" t="s">
        <v>2507</v>
      </c>
      <c r="E7" s="81"/>
      <c r="F7" s="60" t="s">
        <v>2507</v>
      </c>
      <c r="G7" s="60"/>
      <c r="H7" s="59" t="e">
        <f ca="1">AI_DIV(Liquid_Assets!A10,Liquid_Assets!$A$50)</f>
        <v>#NAME?</v>
      </c>
      <c r="I7" s="107"/>
      <c r="L7" s="61">
        <v>4</v>
      </c>
      <c r="M7" s="81">
        <v>4</v>
      </c>
      <c r="N7" s="60">
        <v>4</v>
      </c>
      <c r="O7" s="258"/>
      <c r="P7" s="31"/>
      <c r="Q7" s="41"/>
      <c r="R7" s="90"/>
      <c r="S7" s="90"/>
      <c r="T7" s="90"/>
      <c r="U7" s="90"/>
      <c r="V7" s="90"/>
    </row>
    <row r="8" spans="1:26" s="59" customFormat="1" ht="15" customHeight="1" x14ac:dyDescent="0.25">
      <c r="A8" s="31" t="s">
        <v>1778</v>
      </c>
      <c r="B8" s="108" t="s">
        <v>2508</v>
      </c>
      <c r="C8" s="61"/>
      <c r="D8" s="81" t="s">
        <v>2508</v>
      </c>
      <c r="E8" s="81"/>
      <c r="F8" s="60" t="s">
        <v>2508</v>
      </c>
      <c r="G8" s="60"/>
      <c r="H8" s="59" t="e">
        <f ca="1">AI_DIV(Liquid_Assets!A11,Liquid_Assets!$A$50)</f>
        <v>#NAME?</v>
      </c>
      <c r="I8" s="107"/>
      <c r="L8" s="61">
        <v>4</v>
      </c>
      <c r="M8" s="81">
        <v>4</v>
      </c>
      <c r="N8" s="60">
        <v>4</v>
      </c>
      <c r="O8" s="258"/>
      <c r="P8" s="31"/>
      <c r="Q8" s="41"/>
      <c r="R8" s="90"/>
      <c r="S8" s="90"/>
      <c r="T8" s="90"/>
      <c r="U8" s="90"/>
      <c r="V8" s="90"/>
    </row>
    <row r="9" spans="1:26" s="59" customFormat="1" ht="15" customHeight="1" x14ac:dyDescent="0.25">
      <c r="A9" s="31" t="s">
        <v>1779</v>
      </c>
      <c r="B9" s="108" t="s">
        <v>2509</v>
      </c>
      <c r="C9" s="61"/>
      <c r="D9" s="81" t="s">
        <v>2509</v>
      </c>
      <c r="E9" s="81"/>
      <c r="F9" s="60" t="s">
        <v>2509</v>
      </c>
      <c r="G9" s="60"/>
      <c r="H9" s="59" t="e">
        <f ca="1">AI_DIV(Liquid_Assets!A12,Liquid_Assets!$A$50)</f>
        <v>#NAME?</v>
      </c>
      <c r="I9" s="107"/>
      <c r="L9" s="61">
        <v>4</v>
      </c>
      <c r="M9" s="81">
        <v>4</v>
      </c>
      <c r="N9" s="60">
        <v>4</v>
      </c>
      <c r="O9" s="258"/>
      <c r="P9" s="31"/>
      <c r="Q9" s="41"/>
      <c r="R9" s="90"/>
      <c r="S9" s="90"/>
      <c r="T9" s="90"/>
      <c r="U9" s="90"/>
      <c r="V9" s="90"/>
    </row>
    <row r="10" spans="1:26" s="59" customFormat="1" ht="15" customHeight="1" x14ac:dyDescent="0.25">
      <c r="A10" s="31" t="s">
        <v>1780</v>
      </c>
      <c r="B10" s="108" t="s">
        <v>2510</v>
      </c>
      <c r="C10" s="61"/>
      <c r="D10" s="81" t="s">
        <v>2510</v>
      </c>
      <c r="E10" s="81"/>
      <c r="F10" s="60" t="s">
        <v>2510</v>
      </c>
      <c r="G10" s="60"/>
      <c r="H10" s="59" t="e">
        <f ca="1">AI_DIV(Liquid_Assets!A13,Liquid_Assets!$A$50)</f>
        <v>#NAME?</v>
      </c>
      <c r="I10" s="107"/>
      <c r="L10" s="61">
        <v>4</v>
      </c>
      <c r="M10" s="81">
        <v>4</v>
      </c>
      <c r="N10" s="60">
        <v>4</v>
      </c>
      <c r="O10" s="258"/>
      <c r="P10" s="31"/>
      <c r="Q10" s="41"/>
      <c r="R10" s="90"/>
      <c r="S10" s="90"/>
      <c r="T10" s="90"/>
      <c r="U10" s="90"/>
      <c r="V10" s="90"/>
    </row>
    <row r="11" spans="1:26" s="59" customFormat="1" ht="15" customHeight="1" x14ac:dyDescent="0.25">
      <c r="A11" s="31" t="s">
        <v>1781</v>
      </c>
      <c r="B11" s="108" t="s">
        <v>2511</v>
      </c>
      <c r="C11" s="61"/>
      <c r="D11" s="81" t="s">
        <v>2511</v>
      </c>
      <c r="E11" s="81"/>
      <c r="F11" s="60" t="s">
        <v>2511</v>
      </c>
      <c r="G11" s="60"/>
      <c r="H11" s="59" t="e">
        <f ca="1">AI_DIV(Liquid_Assets!A14,Liquid_Assets!$A$50)</f>
        <v>#NAME?</v>
      </c>
      <c r="I11" s="107"/>
      <c r="L11" s="61">
        <v>4</v>
      </c>
      <c r="M11" s="81">
        <v>4</v>
      </c>
      <c r="N11" s="60">
        <v>4</v>
      </c>
      <c r="O11" s="258"/>
      <c r="P11" s="31"/>
      <c r="Q11" s="41"/>
      <c r="R11" s="90"/>
      <c r="S11" s="90"/>
      <c r="T11" s="90"/>
      <c r="U11" s="90"/>
      <c r="V11" s="90"/>
    </row>
    <row r="12" spans="1:26" s="59" customFormat="1" ht="15" customHeight="1" x14ac:dyDescent="0.25">
      <c r="A12" s="31" t="s">
        <v>1782</v>
      </c>
      <c r="B12" s="108" t="s">
        <v>2512</v>
      </c>
      <c r="C12" s="61"/>
      <c r="D12" s="81" t="s">
        <v>2512</v>
      </c>
      <c r="E12" s="81"/>
      <c r="F12" s="60" t="s">
        <v>2512</v>
      </c>
      <c r="G12" s="60"/>
      <c r="H12" s="59" t="e">
        <f ca="1">AI_DIV(Liquid_Assets!A15,Liquid_Assets!$A$50)</f>
        <v>#NAME?</v>
      </c>
      <c r="I12" s="107"/>
      <c r="L12" s="61">
        <v>4</v>
      </c>
      <c r="M12" s="81">
        <v>4</v>
      </c>
      <c r="N12" s="60">
        <v>4</v>
      </c>
      <c r="O12" s="258"/>
      <c r="P12" s="31"/>
      <c r="Q12" s="41"/>
      <c r="R12" s="90"/>
      <c r="S12" s="90"/>
      <c r="T12" s="90"/>
      <c r="U12" s="90"/>
      <c r="V12" s="90"/>
    </row>
    <row r="13" spans="1:26" s="59" customFormat="1" ht="15" customHeight="1" x14ac:dyDescent="0.25">
      <c r="A13" s="31" t="s">
        <v>1783</v>
      </c>
      <c r="B13" s="108" t="s">
        <v>2513</v>
      </c>
      <c r="C13" s="61"/>
      <c r="D13" s="81" t="s">
        <v>2513</v>
      </c>
      <c r="E13" s="81"/>
      <c r="F13" s="60" t="s">
        <v>2513</v>
      </c>
      <c r="G13" s="60"/>
      <c r="H13" s="59" t="e">
        <f ca="1">AI_DIV(Liquid_Assets!A16,Liquid_Assets!$A$50)</f>
        <v>#NAME?</v>
      </c>
      <c r="I13" s="107"/>
      <c r="L13" s="61">
        <v>4</v>
      </c>
      <c r="M13" s="81">
        <v>4</v>
      </c>
      <c r="N13" s="60">
        <v>4</v>
      </c>
      <c r="O13" s="258"/>
      <c r="P13" s="31"/>
      <c r="Q13" s="41"/>
      <c r="R13" s="90"/>
      <c r="S13" s="41"/>
      <c r="T13" s="90"/>
      <c r="U13" s="90"/>
      <c r="V13" s="90"/>
      <c r="W13" s="90"/>
      <c r="X13" s="90"/>
      <c r="Y13" s="90"/>
      <c r="Z13" s="90"/>
    </row>
    <row r="14" spans="1:26" s="59" customFormat="1" ht="15" customHeight="1" x14ac:dyDescent="0.25">
      <c r="A14" s="31" t="s">
        <v>1784</v>
      </c>
      <c r="B14" s="108" t="s">
        <v>2514</v>
      </c>
      <c r="C14" s="61"/>
      <c r="D14" s="81" t="s">
        <v>2514</v>
      </c>
      <c r="E14" s="81"/>
      <c r="F14" s="60" t="s">
        <v>2514</v>
      </c>
      <c r="G14" s="60"/>
      <c r="H14" s="59" t="e">
        <f ca="1">AI_DIV(Liquid_Assets!A17,Liquid_Assets!$A$50)</f>
        <v>#NAME?</v>
      </c>
      <c r="I14" s="107"/>
      <c r="L14" s="61">
        <v>4</v>
      </c>
      <c r="M14" s="81">
        <v>4</v>
      </c>
      <c r="N14" s="60">
        <v>4</v>
      </c>
      <c r="O14" s="258"/>
      <c r="P14" s="31"/>
      <c r="Q14" s="41"/>
      <c r="R14" s="90"/>
      <c r="S14" s="41"/>
      <c r="T14" s="90"/>
      <c r="U14" s="90"/>
      <c r="V14" s="90"/>
      <c r="W14" s="90"/>
      <c r="X14" s="90"/>
      <c r="Y14" s="90"/>
      <c r="Z14" s="90"/>
    </row>
    <row r="15" spans="1:26" s="59" customFormat="1" ht="15" customHeight="1" x14ac:dyDescent="0.25">
      <c r="A15" s="31" t="s">
        <v>1785</v>
      </c>
      <c r="B15" s="108" t="s">
        <v>2515</v>
      </c>
      <c r="C15" s="61"/>
      <c r="D15" s="81" t="s">
        <v>2515</v>
      </c>
      <c r="E15" s="81"/>
      <c r="F15" s="60" t="s">
        <v>2515</v>
      </c>
      <c r="G15" s="60"/>
      <c r="H15" s="59" t="e">
        <f ca="1">AI_DIV(Liquid_Assets!A18,Liquid_Assets!$A$50)</f>
        <v>#NAME?</v>
      </c>
      <c r="I15" s="107"/>
      <c r="L15" s="61">
        <v>4</v>
      </c>
      <c r="M15" s="81">
        <v>4</v>
      </c>
      <c r="N15" s="60">
        <v>4</v>
      </c>
      <c r="O15" s="258"/>
      <c r="P15" s="31"/>
      <c r="Q15" s="41"/>
      <c r="R15" s="90"/>
      <c r="S15" s="41"/>
      <c r="T15" s="90"/>
      <c r="U15" s="90"/>
      <c r="V15" s="90"/>
      <c r="W15" s="90"/>
      <c r="X15" s="90"/>
      <c r="Y15" s="90"/>
      <c r="Z15" s="90"/>
    </row>
    <row r="16" spans="1:26" s="59" customFormat="1" ht="15" customHeight="1" x14ac:dyDescent="0.25">
      <c r="A16" s="31" t="s">
        <v>1804</v>
      </c>
      <c r="B16" s="108" t="s">
        <v>2516</v>
      </c>
      <c r="C16" s="61"/>
      <c r="D16" s="81" t="s">
        <v>2516</v>
      </c>
      <c r="E16" s="81"/>
      <c r="F16" s="60" t="s">
        <v>2516</v>
      </c>
      <c r="G16" s="60"/>
      <c r="H16" s="59" t="e">
        <f ca="1">AI_DIV(Liquid_Assets!A19,Liquid_Assets!$A$50)</f>
        <v>#NAME?</v>
      </c>
      <c r="I16" s="107"/>
      <c r="L16" s="61">
        <v>4</v>
      </c>
      <c r="M16" s="81">
        <v>4</v>
      </c>
      <c r="N16" s="60">
        <v>4</v>
      </c>
      <c r="O16" s="258"/>
      <c r="P16" s="31"/>
      <c r="Q16" s="41"/>
      <c r="R16" s="90"/>
      <c r="S16" s="90"/>
      <c r="T16" s="90"/>
      <c r="U16" s="90"/>
      <c r="V16" s="90"/>
    </row>
    <row r="17" spans="1:22" s="59" customFormat="1" ht="15" customHeight="1" x14ac:dyDescent="0.25">
      <c r="A17" s="31" t="s">
        <v>1786</v>
      </c>
      <c r="B17" s="108" t="s">
        <v>2517</v>
      </c>
      <c r="C17" s="61"/>
      <c r="D17" s="81" t="s">
        <v>2517</v>
      </c>
      <c r="E17" s="81"/>
      <c r="F17" s="60" t="s">
        <v>2517</v>
      </c>
      <c r="G17" s="60"/>
      <c r="H17" s="59" t="e">
        <f ca="1">AI_DIV(Liquid_Assets!A20,Liquid_Assets!$A$50)</f>
        <v>#NAME?</v>
      </c>
      <c r="I17" s="107"/>
      <c r="L17" s="61">
        <v>4</v>
      </c>
      <c r="M17" s="81">
        <v>4</v>
      </c>
      <c r="N17" s="60">
        <v>4</v>
      </c>
      <c r="O17" s="258"/>
      <c r="P17" s="31"/>
      <c r="Q17" s="41"/>
      <c r="R17" s="90"/>
      <c r="S17" s="90"/>
      <c r="T17" s="90"/>
      <c r="U17" s="90"/>
      <c r="V17" s="90"/>
    </row>
    <row r="18" spans="1:22" s="59" customFormat="1" ht="15" customHeight="1" x14ac:dyDescent="0.25">
      <c r="A18" s="31" t="s">
        <v>1787</v>
      </c>
      <c r="B18" s="108" t="s">
        <v>2518</v>
      </c>
      <c r="C18" s="61"/>
      <c r="D18" s="81" t="s">
        <v>2518</v>
      </c>
      <c r="E18" s="81"/>
      <c r="F18" s="60" t="s">
        <v>2518</v>
      </c>
      <c r="G18" s="60"/>
      <c r="H18" s="59" t="e">
        <f ca="1">AI_DIV(Liquid_Assets!A21,Liquid_Assets!$A$50)</f>
        <v>#NAME?</v>
      </c>
      <c r="I18" s="107"/>
      <c r="L18" s="61">
        <v>4</v>
      </c>
      <c r="M18" s="81">
        <v>4</v>
      </c>
      <c r="N18" s="60">
        <v>4</v>
      </c>
      <c r="O18" s="258"/>
      <c r="P18" s="31"/>
      <c r="Q18" s="41"/>
      <c r="R18" s="90"/>
      <c r="S18" s="90"/>
      <c r="T18" s="90"/>
      <c r="U18" s="90"/>
      <c r="V18" s="90"/>
    </row>
    <row r="19" spans="1:22" s="59" customFormat="1" ht="15" customHeight="1" x14ac:dyDescent="0.25">
      <c r="A19" s="31" t="s">
        <v>1788</v>
      </c>
      <c r="B19" s="108" t="s">
        <v>2519</v>
      </c>
      <c r="C19" s="61"/>
      <c r="D19" s="81" t="s">
        <v>2519</v>
      </c>
      <c r="E19" s="81"/>
      <c r="F19" s="60" t="s">
        <v>2519</v>
      </c>
      <c r="G19" s="60"/>
      <c r="H19" s="59" t="e">
        <f ca="1">AI_DIV(Liquid_Assets!A22,Liquid_Assets!$A$50)</f>
        <v>#NAME?</v>
      </c>
      <c r="I19" s="107"/>
      <c r="L19" s="61">
        <v>4</v>
      </c>
      <c r="M19" s="81">
        <v>4</v>
      </c>
      <c r="N19" s="60">
        <v>4</v>
      </c>
      <c r="O19" s="258"/>
      <c r="P19" s="31"/>
      <c r="Q19" s="41"/>
      <c r="R19" s="90"/>
      <c r="S19" s="90"/>
      <c r="T19" s="90"/>
      <c r="U19" s="90"/>
      <c r="V19" s="90"/>
    </row>
    <row r="20" spans="1:22" s="59" customFormat="1" ht="15" customHeight="1" x14ac:dyDescent="0.25">
      <c r="A20" s="31" t="s">
        <v>1790</v>
      </c>
      <c r="B20" s="108" t="s">
        <v>2520</v>
      </c>
      <c r="C20" s="61"/>
      <c r="D20" s="81" t="s">
        <v>2520</v>
      </c>
      <c r="E20" s="81"/>
      <c r="F20" s="60" t="s">
        <v>2520</v>
      </c>
      <c r="G20" s="60"/>
      <c r="H20" s="59" t="e">
        <f ca="1">AI_DIV(Liquid_Assets!A23,Liquid_Assets!$A$50)</f>
        <v>#NAME?</v>
      </c>
      <c r="I20" s="107"/>
      <c r="L20" s="61">
        <v>4</v>
      </c>
      <c r="M20" s="81">
        <v>4</v>
      </c>
      <c r="N20" s="60">
        <v>4</v>
      </c>
      <c r="O20" s="258"/>
      <c r="P20" s="31"/>
      <c r="Q20" s="41"/>
      <c r="R20" s="90"/>
      <c r="S20" s="90"/>
      <c r="T20" s="90"/>
      <c r="U20" s="90"/>
      <c r="V20" s="90"/>
    </row>
    <row r="21" spans="1:22" s="59" customFormat="1" ht="15" customHeight="1" x14ac:dyDescent="0.25">
      <c r="A21" s="31" t="s">
        <v>1791</v>
      </c>
      <c r="B21" s="108" t="s">
        <v>2521</v>
      </c>
      <c r="C21" s="61"/>
      <c r="D21" s="81" t="s">
        <v>2521</v>
      </c>
      <c r="E21" s="81"/>
      <c r="F21" s="60" t="s">
        <v>2521</v>
      </c>
      <c r="G21" s="60"/>
      <c r="H21" s="59" t="e">
        <f ca="1">AI_DIV(Liquid_Assets!A24,Liquid_Assets!$A$50)</f>
        <v>#NAME?</v>
      </c>
      <c r="I21" s="107"/>
      <c r="L21" s="61">
        <v>4</v>
      </c>
      <c r="M21" s="81">
        <v>4</v>
      </c>
      <c r="N21" s="60">
        <v>4</v>
      </c>
      <c r="O21" s="258"/>
      <c r="P21" s="31"/>
      <c r="Q21" s="41"/>
      <c r="R21" s="90"/>
      <c r="S21" s="90"/>
      <c r="T21" s="90"/>
      <c r="U21" s="90"/>
      <c r="V21" s="90"/>
    </row>
    <row r="22" spans="1:22" s="59" customFormat="1" ht="15" customHeight="1" x14ac:dyDescent="0.25">
      <c r="A22" s="31" t="s">
        <v>1792</v>
      </c>
      <c r="B22" s="108" t="s">
        <v>2522</v>
      </c>
      <c r="C22" s="61"/>
      <c r="D22" s="81" t="s">
        <v>2522</v>
      </c>
      <c r="E22" s="81"/>
      <c r="F22" s="60" t="s">
        <v>2522</v>
      </c>
      <c r="G22" s="60"/>
      <c r="H22" s="59" t="e">
        <f ca="1">AI_DIV(Liquid_Assets!A26,Liquid_Assets!$A$50)</f>
        <v>#NAME?</v>
      </c>
      <c r="I22" s="107"/>
      <c r="L22" s="61">
        <v>4</v>
      </c>
      <c r="M22" s="81">
        <v>4</v>
      </c>
      <c r="N22" s="60">
        <v>4</v>
      </c>
      <c r="O22" s="258"/>
      <c r="P22" s="31"/>
      <c r="Q22" s="41"/>
      <c r="R22" s="90"/>
      <c r="S22" s="90"/>
      <c r="T22" s="90"/>
      <c r="U22" s="90"/>
      <c r="V22" s="90"/>
    </row>
    <row r="23" spans="1:22" s="59" customFormat="1" ht="15" customHeight="1" x14ac:dyDescent="0.25">
      <c r="A23" s="31" t="s">
        <v>1789</v>
      </c>
      <c r="B23" s="108" t="s">
        <v>2523</v>
      </c>
      <c r="C23" s="61"/>
      <c r="D23" s="81" t="s">
        <v>2523</v>
      </c>
      <c r="E23" s="81"/>
      <c r="F23" s="60" t="s">
        <v>2523</v>
      </c>
      <c r="G23" s="60"/>
      <c r="H23" s="59" t="e">
        <f ca="1">AI_DIV(Liquid_Assets!A27,Liquid_Assets!$A$50)</f>
        <v>#NAME?</v>
      </c>
      <c r="I23" s="107"/>
      <c r="L23" s="61">
        <v>4</v>
      </c>
      <c r="M23" s="81">
        <v>4</v>
      </c>
      <c r="N23" s="60">
        <v>4</v>
      </c>
      <c r="O23" s="258"/>
      <c r="P23" s="31"/>
      <c r="Q23" s="41"/>
      <c r="R23" s="90"/>
      <c r="S23" s="90"/>
      <c r="T23" s="90"/>
      <c r="U23" s="90"/>
      <c r="V23" s="90"/>
    </row>
    <row r="24" spans="1:22" s="59" customFormat="1" ht="15" customHeight="1" x14ac:dyDescent="0.25">
      <c r="A24" s="31" t="s">
        <v>1793</v>
      </c>
      <c r="B24" s="108" t="s">
        <v>2524</v>
      </c>
      <c r="C24" s="61"/>
      <c r="D24" s="81" t="s">
        <v>2524</v>
      </c>
      <c r="E24" s="81"/>
      <c r="F24" s="60" t="s">
        <v>2524</v>
      </c>
      <c r="G24" s="60"/>
      <c r="H24" s="59" t="e">
        <f ca="1">AI_DIV(Liquid_Assets!A28,Liquid_Assets!$A$50)</f>
        <v>#NAME?</v>
      </c>
      <c r="I24" s="107"/>
      <c r="L24" s="61">
        <v>4</v>
      </c>
      <c r="M24" s="81">
        <v>4</v>
      </c>
      <c r="N24" s="60">
        <v>4</v>
      </c>
      <c r="O24" s="258"/>
      <c r="P24" s="31"/>
      <c r="Q24" s="41"/>
      <c r="R24" s="90"/>
      <c r="S24" s="90"/>
      <c r="T24" s="90"/>
      <c r="U24" s="90"/>
      <c r="V24" s="90"/>
    </row>
    <row r="25" spans="1:22" s="59" customFormat="1" ht="15" customHeight="1" x14ac:dyDescent="0.25">
      <c r="A25" s="31" t="s">
        <v>1794</v>
      </c>
      <c r="B25" s="108" t="s">
        <v>2525</v>
      </c>
      <c r="C25" s="61"/>
      <c r="D25" s="81" t="s">
        <v>2525</v>
      </c>
      <c r="E25" s="81"/>
      <c r="F25" s="60" t="s">
        <v>2525</v>
      </c>
      <c r="G25" s="60"/>
      <c r="H25" s="59" t="e">
        <f ca="1">AI_DIV(Liquid_Assets!A30,Liquid_Assets!$A$50)</f>
        <v>#NAME?</v>
      </c>
      <c r="I25" s="107"/>
      <c r="L25" s="61">
        <v>4</v>
      </c>
      <c r="M25" s="81">
        <v>4</v>
      </c>
      <c r="N25" s="60">
        <v>4</v>
      </c>
      <c r="O25" s="258"/>
      <c r="P25" s="31"/>
      <c r="Q25" s="41"/>
      <c r="R25" s="90"/>
      <c r="S25" s="90"/>
      <c r="T25" s="90"/>
      <c r="U25" s="90"/>
      <c r="V25" s="90"/>
    </row>
    <row r="26" spans="1:22" s="59" customFormat="1" ht="15" customHeight="1" x14ac:dyDescent="0.25">
      <c r="A26" s="31" t="s">
        <v>1795</v>
      </c>
      <c r="B26" s="108" t="s">
        <v>2526</v>
      </c>
      <c r="C26" s="61"/>
      <c r="D26" s="81" t="s">
        <v>2526</v>
      </c>
      <c r="E26" s="81"/>
      <c r="F26" s="60" t="s">
        <v>2526</v>
      </c>
      <c r="G26" s="60"/>
      <c r="H26" s="59" t="e">
        <f ca="1">AI_DIV(Liquid_Assets!A31,Liquid_Assets!$A$50)</f>
        <v>#NAME?</v>
      </c>
      <c r="I26" s="107"/>
      <c r="L26" s="61">
        <v>4</v>
      </c>
      <c r="M26" s="81">
        <v>4</v>
      </c>
      <c r="N26" s="60">
        <v>4</v>
      </c>
      <c r="O26" s="258"/>
      <c r="P26" s="31"/>
      <c r="Q26" s="41"/>
      <c r="R26" s="90"/>
      <c r="S26" s="90"/>
      <c r="T26" s="90"/>
      <c r="U26" s="90"/>
      <c r="V26" s="90"/>
    </row>
    <row r="27" spans="1:22" s="59" customFormat="1" ht="15" customHeight="1" x14ac:dyDescent="0.25">
      <c r="A27" s="31" t="s">
        <v>1796</v>
      </c>
      <c r="B27" s="108" t="s">
        <v>2527</v>
      </c>
      <c r="C27" s="61"/>
      <c r="D27" s="81" t="s">
        <v>2527</v>
      </c>
      <c r="E27" s="81"/>
      <c r="F27" s="60" t="s">
        <v>2527</v>
      </c>
      <c r="G27" s="60"/>
      <c r="H27" s="59" t="e">
        <f ca="1">AI_DIV(Liquid_Assets!A32,Liquid_Assets!$A$50)</f>
        <v>#NAME?</v>
      </c>
      <c r="I27" s="107"/>
      <c r="L27" s="61">
        <v>4</v>
      </c>
      <c r="M27" s="81">
        <v>4</v>
      </c>
      <c r="N27" s="60">
        <v>4</v>
      </c>
      <c r="O27" s="258"/>
      <c r="P27" s="31"/>
      <c r="Q27" s="41"/>
      <c r="R27" s="90"/>
      <c r="S27" s="90"/>
      <c r="T27" s="90"/>
      <c r="U27" s="90"/>
      <c r="V27" s="90"/>
    </row>
    <row r="28" spans="1:22" s="59" customFormat="1" ht="15" customHeight="1" x14ac:dyDescent="0.25">
      <c r="A28" s="31" t="s">
        <v>1797</v>
      </c>
      <c r="B28" s="108" t="s">
        <v>2528</v>
      </c>
      <c r="C28" s="61"/>
      <c r="D28" s="81" t="s">
        <v>2528</v>
      </c>
      <c r="E28" s="81"/>
      <c r="F28" s="60" t="s">
        <v>2528</v>
      </c>
      <c r="G28" s="60"/>
      <c r="H28" s="59" t="e">
        <f ca="1">AI_DIV(Liquid_Assets!A33,Liquid_Assets!$A$50)</f>
        <v>#NAME?</v>
      </c>
      <c r="I28" s="107"/>
      <c r="L28" s="61">
        <v>4</v>
      </c>
      <c r="M28" s="81">
        <v>4</v>
      </c>
      <c r="N28" s="60">
        <v>4</v>
      </c>
      <c r="O28" s="258"/>
      <c r="P28" s="31"/>
      <c r="Q28" s="41"/>
      <c r="R28" s="90"/>
      <c r="S28" s="90"/>
      <c r="T28" s="90"/>
      <c r="U28" s="90"/>
      <c r="V28" s="90"/>
    </row>
    <row r="29" spans="1:22" s="59" customFormat="1" ht="15" customHeight="1" x14ac:dyDescent="0.25">
      <c r="A29" s="31" t="s">
        <v>1798</v>
      </c>
      <c r="B29" s="108" t="s">
        <v>2529</v>
      </c>
      <c r="C29" s="61"/>
      <c r="D29" s="81" t="s">
        <v>2529</v>
      </c>
      <c r="E29" s="81"/>
      <c r="F29" s="60" t="s">
        <v>2529</v>
      </c>
      <c r="G29" s="60"/>
      <c r="H29" s="59" t="e">
        <f ca="1">AI_DIV(Liquid_Assets!A39,Liquid_Assets!$A$50)</f>
        <v>#NAME?</v>
      </c>
      <c r="I29" s="107"/>
      <c r="L29" s="61">
        <v>4</v>
      </c>
      <c r="M29" s="81">
        <v>4</v>
      </c>
      <c r="N29" s="60">
        <v>4</v>
      </c>
      <c r="O29" s="258"/>
      <c r="P29" s="31"/>
      <c r="Q29" s="90"/>
      <c r="R29" s="90"/>
      <c r="S29" s="90"/>
      <c r="T29" s="90"/>
      <c r="U29" s="90"/>
      <c r="V29" s="90"/>
    </row>
    <row r="30" spans="1:22" s="59" customFormat="1" ht="15" hidden="1" customHeight="1" x14ac:dyDescent="0.25">
      <c r="A30" s="31" t="s">
        <v>1893</v>
      </c>
      <c r="B30" s="108" t="s">
        <v>2530</v>
      </c>
      <c r="C30" s="61"/>
      <c r="D30" s="81" t="s">
        <v>2530</v>
      </c>
      <c r="E30" s="81"/>
      <c r="F30" s="60" t="s">
        <v>2530</v>
      </c>
      <c r="G30" s="60"/>
      <c r="H30" s="59" t="e">
        <f ca="1">AI_DIV(Liquid_Assets!A40,Liquid_Assets!$A$50)</f>
        <v>#NAME?</v>
      </c>
      <c r="I30" s="107"/>
      <c r="L30" s="61"/>
      <c r="M30" s="81"/>
      <c r="N30" s="60"/>
      <c r="O30" s="258"/>
      <c r="P30" s="31"/>
    </row>
    <row r="31" spans="1:22" s="59" customFormat="1" ht="15" customHeight="1" x14ac:dyDescent="0.25">
      <c r="A31" s="31" t="s">
        <v>1799</v>
      </c>
      <c r="B31" s="108" t="s">
        <v>2531</v>
      </c>
      <c r="C31" s="61"/>
      <c r="D31" s="81" t="s">
        <v>2531</v>
      </c>
      <c r="E31" s="81"/>
      <c r="F31" s="60" t="s">
        <v>2531</v>
      </c>
      <c r="G31" s="60"/>
      <c r="H31" s="59" t="e">
        <f ca="1">AI_DIV(Liquid_Assets!A41,Liquid_Assets!$A$50)</f>
        <v>#NAME?</v>
      </c>
      <c r="I31" s="107"/>
      <c r="L31" s="61">
        <v>4</v>
      </c>
      <c r="M31" s="81">
        <v>4</v>
      </c>
      <c r="N31" s="60">
        <v>4</v>
      </c>
      <c r="O31" s="258"/>
      <c r="P31" s="31"/>
    </row>
    <row r="32" spans="1:22" s="59" customFormat="1" ht="15" hidden="1" customHeight="1" x14ac:dyDescent="0.25">
      <c r="A32" s="31" t="s">
        <v>1896</v>
      </c>
      <c r="B32" s="108" t="s">
        <v>2532</v>
      </c>
      <c r="C32" s="61"/>
      <c r="D32" s="81" t="s">
        <v>2532</v>
      </c>
      <c r="E32" s="81"/>
      <c r="F32" s="60" t="s">
        <v>2532</v>
      </c>
      <c r="G32" s="60"/>
      <c r="H32" s="59" t="e">
        <f ca="1">AI_DIV(Liquid_Assets!A42,Liquid_Assets!$A$50)</f>
        <v>#NAME?</v>
      </c>
      <c r="I32" s="107"/>
      <c r="L32" s="61"/>
      <c r="M32" s="81"/>
      <c r="N32" s="60"/>
      <c r="O32" s="258"/>
      <c r="P32" s="31"/>
    </row>
    <row r="33" spans="1:16" s="59" customFormat="1" ht="15" customHeight="1" x14ac:dyDescent="0.25">
      <c r="A33" s="31" t="s">
        <v>1801</v>
      </c>
      <c r="B33" s="108" t="s">
        <v>2533</v>
      </c>
      <c r="C33" s="61"/>
      <c r="D33" s="81" t="s">
        <v>2533</v>
      </c>
      <c r="E33" s="81"/>
      <c r="F33" s="60" t="s">
        <v>2533</v>
      </c>
      <c r="G33" s="60"/>
      <c r="H33" s="59" t="e">
        <f ca="1">AI_DIV(Liquid_Assets!A43,Liquid_Assets!$A$50)</f>
        <v>#NAME?</v>
      </c>
      <c r="I33" s="107"/>
      <c r="L33" s="61">
        <v>4</v>
      </c>
      <c r="M33" s="81">
        <v>4</v>
      </c>
      <c r="N33" s="60">
        <v>4</v>
      </c>
      <c r="O33" s="258"/>
      <c r="P33" s="31"/>
    </row>
    <row r="34" spans="1:16" s="59" customFormat="1" ht="15" hidden="1" customHeight="1" x14ac:dyDescent="0.25">
      <c r="A34" s="31" t="s">
        <v>1895</v>
      </c>
      <c r="B34" s="108" t="s">
        <v>2534</v>
      </c>
      <c r="C34" s="61"/>
      <c r="D34" s="81" t="s">
        <v>2534</v>
      </c>
      <c r="E34" s="81"/>
      <c r="F34" s="60" t="s">
        <v>2534</v>
      </c>
      <c r="G34" s="60"/>
      <c r="H34" s="59" t="e">
        <f ca="1">AI_DIV(Liquid_Assets!A44,Liquid_Assets!$A$50)</f>
        <v>#NAME?</v>
      </c>
      <c r="I34" s="107"/>
      <c r="L34" s="61"/>
      <c r="M34" s="81"/>
      <c r="N34" s="60"/>
      <c r="O34" s="258"/>
      <c r="P34" s="31"/>
    </row>
    <row r="35" spans="1:16" s="59" customFormat="1" ht="15" hidden="1" customHeight="1" x14ac:dyDescent="0.25">
      <c r="A35" s="31" t="s">
        <v>1894</v>
      </c>
      <c r="B35" s="108" t="s">
        <v>2535</v>
      </c>
      <c r="C35" s="61"/>
      <c r="D35" s="81" t="s">
        <v>2535</v>
      </c>
      <c r="E35" s="81"/>
      <c r="F35" s="60" t="s">
        <v>2535</v>
      </c>
      <c r="G35" s="60"/>
      <c r="H35" s="59" t="e">
        <f ca="1">AI_DIV(Liquid_Assets!A45,Liquid_Assets!$A$50)</f>
        <v>#NAME?</v>
      </c>
      <c r="I35" s="107"/>
      <c r="L35" s="61"/>
      <c r="M35" s="81"/>
      <c r="N35" s="60"/>
      <c r="O35" s="258"/>
      <c r="P35" s="31"/>
    </row>
    <row r="36" spans="1:16" s="59" customFormat="1" ht="15" customHeight="1" x14ac:dyDescent="0.25">
      <c r="A36" s="31" t="s">
        <v>1800</v>
      </c>
      <c r="B36" s="108" t="s">
        <v>2536</v>
      </c>
      <c r="C36" s="61"/>
      <c r="D36" s="81" t="s">
        <v>2536</v>
      </c>
      <c r="E36" s="81"/>
      <c r="F36" s="60" t="s">
        <v>2536</v>
      </c>
      <c r="G36" s="60"/>
      <c r="H36" s="59" t="e">
        <f ca="1">AI_DIV(Liquid_Assets!A46,Liquid_Assets!$A$50)</f>
        <v>#NAME?</v>
      </c>
      <c r="I36" s="107"/>
      <c r="L36" s="61">
        <v>4</v>
      </c>
      <c r="M36" s="81">
        <v>4</v>
      </c>
      <c r="N36" s="60">
        <v>4</v>
      </c>
      <c r="O36" s="258"/>
      <c r="P36" s="31"/>
    </row>
    <row r="37" spans="1:16" s="59" customFormat="1" ht="15" hidden="1" customHeight="1" x14ac:dyDescent="0.25">
      <c r="A37" s="31" t="s">
        <v>1802</v>
      </c>
      <c r="B37" s="108" t="s">
        <v>2537</v>
      </c>
      <c r="C37" s="61"/>
      <c r="D37" s="81" t="s">
        <v>2537</v>
      </c>
      <c r="E37" s="81"/>
      <c r="F37" s="60" t="s">
        <v>2537</v>
      </c>
      <c r="G37" s="60"/>
      <c r="H37" s="59" t="e">
        <f ca="1">AI_DIV(Liquid_Assets!A48,Liquid_Assets!$A$50)</f>
        <v>#NAME?</v>
      </c>
      <c r="I37" s="107"/>
      <c r="L37" s="61"/>
      <c r="M37" s="81"/>
      <c r="N37" s="60"/>
      <c r="O37" s="258"/>
      <c r="P37" s="31"/>
    </row>
    <row r="38" spans="1:16" s="12" customFormat="1" ht="15" hidden="1" customHeight="1" x14ac:dyDescent="0.25">
      <c r="A38" s="14" t="s">
        <v>2413</v>
      </c>
      <c r="B38" s="210" t="s">
        <v>2538</v>
      </c>
      <c r="C38" s="15"/>
      <c r="D38" s="257" t="s">
        <v>2538</v>
      </c>
      <c r="E38" s="257"/>
      <c r="F38" s="56" t="s">
        <v>2538</v>
      </c>
      <c r="G38" s="7"/>
      <c r="H38" s="59" t="e">
        <f ca="1">AI_DIV(Liquid_Assets!A49,Liquid_Assets!$A$50)</f>
        <v>#NAME?</v>
      </c>
      <c r="I38" s="208"/>
      <c r="L38" s="13"/>
      <c r="M38" s="18"/>
      <c r="N38" s="22"/>
      <c r="O38" s="174"/>
    </row>
    <row r="39" spans="1:16" s="59" customFormat="1" ht="15" customHeight="1" x14ac:dyDescent="0.25">
      <c r="A39" s="31" t="s">
        <v>969</v>
      </c>
      <c r="B39" s="108" t="s">
        <v>2539</v>
      </c>
      <c r="C39" s="61"/>
      <c r="D39" s="81" t="s">
        <v>2539</v>
      </c>
      <c r="E39" s="81"/>
      <c r="F39" s="60" t="s">
        <v>2539</v>
      </c>
      <c r="G39" s="60"/>
      <c r="H39" s="59" t="e">
        <f ca="1">AI_DIV(Liquid_Assets!A50,Liquid_Assets!$A$50)</f>
        <v>#NAME?</v>
      </c>
      <c r="I39" s="107"/>
      <c r="L39" s="61">
        <v>4</v>
      </c>
      <c r="M39" s="81">
        <v>4</v>
      </c>
      <c r="N39" s="60">
        <v>4</v>
      </c>
      <c r="O39" s="258"/>
      <c r="P39" s="31"/>
    </row>
    <row r="40" spans="1:16" x14ac:dyDescent="0.25">
      <c r="A40" s="59" t="s">
        <v>42</v>
      </c>
      <c r="B40" s="61" t="s">
        <v>2552</v>
      </c>
      <c r="C40" s="61"/>
      <c r="D40" s="81" t="s">
        <v>2552</v>
      </c>
      <c r="E40" s="81"/>
      <c r="F40" s="60" t="s">
        <v>2552</v>
      </c>
      <c r="G40" s="60"/>
      <c r="H40" s="59" t="e">
        <f ca="1">AI_DIV('E07'!A4,'E07'!$A$26)</f>
        <v>#NAME?</v>
      </c>
      <c r="I40" s="59"/>
      <c r="J40" s="59"/>
      <c r="K40" s="59"/>
      <c r="L40" s="61">
        <v>4</v>
      </c>
      <c r="M40" s="81">
        <v>4</v>
      </c>
      <c r="N40" s="60">
        <v>4</v>
      </c>
      <c r="O40" s="258"/>
    </row>
    <row r="41" spans="1:16" x14ac:dyDescent="0.25">
      <c r="A41" s="59" t="s">
        <v>43</v>
      </c>
      <c r="B41" s="61" t="s">
        <v>2553</v>
      </c>
      <c r="C41" s="61"/>
      <c r="D41" s="81" t="s">
        <v>2553</v>
      </c>
      <c r="E41" s="81"/>
      <c r="F41" s="60" t="s">
        <v>2553</v>
      </c>
      <c r="G41" s="60"/>
      <c r="H41" s="59" t="e">
        <f ca="1">AI_DIV('E07'!A5,'E07'!$A$26)</f>
        <v>#NAME?</v>
      </c>
      <c r="I41" s="59"/>
      <c r="J41" s="59"/>
      <c r="K41" s="59"/>
      <c r="L41" s="61">
        <v>4</v>
      </c>
      <c r="M41" s="81">
        <v>4</v>
      </c>
      <c r="N41" s="60">
        <v>4</v>
      </c>
      <c r="O41" s="258"/>
    </row>
    <row r="42" spans="1:16" x14ac:dyDescent="0.25">
      <c r="A42" s="59" t="s">
        <v>44</v>
      </c>
      <c r="B42" s="61" t="s">
        <v>2554</v>
      </c>
      <c r="C42" s="61"/>
      <c r="D42" s="81" t="s">
        <v>2554</v>
      </c>
      <c r="E42" s="81"/>
      <c r="F42" s="60" t="s">
        <v>2554</v>
      </c>
      <c r="G42" s="60"/>
      <c r="H42" s="59" t="e">
        <f ca="1">AI_DIV('E07'!A6,'E07'!$A$26)</f>
        <v>#NAME?</v>
      </c>
      <c r="I42" s="59"/>
      <c r="J42" s="59"/>
      <c r="K42" s="59"/>
      <c r="L42" s="61">
        <v>4</v>
      </c>
      <c r="M42" s="81">
        <v>4</v>
      </c>
      <c r="N42" s="60">
        <v>4</v>
      </c>
      <c r="O42" s="258"/>
    </row>
    <row r="43" spans="1:16" x14ac:dyDescent="0.25">
      <c r="A43" s="59" t="s">
        <v>45</v>
      </c>
      <c r="B43" s="61" t="s">
        <v>2555</v>
      </c>
      <c r="C43" s="61"/>
      <c r="D43" s="81" t="s">
        <v>2555</v>
      </c>
      <c r="E43" s="81"/>
      <c r="F43" s="60" t="s">
        <v>2555</v>
      </c>
      <c r="G43" s="60"/>
      <c r="H43" s="59" t="e">
        <f ca="1">AI_DIV('E07'!A7,'E07'!$A$26)</f>
        <v>#NAME?</v>
      </c>
      <c r="I43" s="59"/>
      <c r="J43" s="59"/>
      <c r="K43" s="59"/>
      <c r="L43" s="61">
        <v>4</v>
      </c>
      <c r="M43" s="81">
        <v>4</v>
      </c>
      <c r="N43" s="60">
        <v>4</v>
      </c>
      <c r="O43" s="258"/>
    </row>
    <row r="44" spans="1:16" x14ac:dyDescent="0.25">
      <c r="A44" s="59" t="s">
        <v>46</v>
      </c>
      <c r="B44" s="61" t="s">
        <v>2556</v>
      </c>
      <c r="C44" s="61"/>
      <c r="D44" s="81" t="s">
        <v>2556</v>
      </c>
      <c r="E44" s="81"/>
      <c r="F44" s="60" t="s">
        <v>2556</v>
      </c>
      <c r="G44" s="60"/>
      <c r="H44" s="59" t="e">
        <f ca="1">AI_DIV('E07'!A8,'E07'!$A$26)</f>
        <v>#NAME?</v>
      </c>
      <c r="I44" s="59"/>
      <c r="J44" s="59"/>
      <c r="K44" s="59"/>
      <c r="L44" s="61">
        <v>4</v>
      </c>
      <c r="M44" s="81">
        <v>4</v>
      </c>
      <c r="N44" s="60">
        <v>4</v>
      </c>
      <c r="O44" s="258"/>
    </row>
    <row r="45" spans="1:16" x14ac:dyDescent="0.25">
      <c r="A45" s="59" t="s">
        <v>47</v>
      </c>
      <c r="B45" s="61" t="s">
        <v>2557</v>
      </c>
      <c r="C45" s="61"/>
      <c r="D45" s="81" t="s">
        <v>2557</v>
      </c>
      <c r="E45" s="81"/>
      <c r="F45" s="60" t="s">
        <v>2557</v>
      </c>
      <c r="G45" s="60"/>
      <c r="H45" s="59" t="e">
        <f ca="1">AI_DIV('E07'!A9,'E07'!$A$26)</f>
        <v>#NAME?</v>
      </c>
      <c r="I45" s="59"/>
      <c r="J45" s="59"/>
      <c r="K45" s="59"/>
      <c r="L45" s="61">
        <v>4</v>
      </c>
      <c r="M45" s="81">
        <v>4</v>
      </c>
      <c r="N45" s="60">
        <v>4</v>
      </c>
      <c r="O45" s="258"/>
    </row>
    <row r="46" spans="1:16" x14ac:dyDescent="0.25">
      <c r="A46" s="59" t="s">
        <v>48</v>
      </c>
      <c r="B46" s="61" t="s">
        <v>2558</v>
      </c>
      <c r="C46" s="61"/>
      <c r="D46" s="81" t="s">
        <v>2558</v>
      </c>
      <c r="E46" s="81"/>
      <c r="F46" s="60" t="s">
        <v>2558</v>
      </c>
      <c r="G46" s="60"/>
      <c r="H46" s="59" t="e">
        <f ca="1">AI_DIV('E07'!A10,'E07'!$A$26)</f>
        <v>#NAME?</v>
      </c>
      <c r="I46" s="59"/>
      <c r="J46" s="59"/>
      <c r="K46" s="59"/>
      <c r="L46" s="61">
        <v>4</v>
      </c>
      <c r="M46" s="81">
        <v>4</v>
      </c>
      <c r="N46" s="60">
        <v>4</v>
      </c>
      <c r="O46" s="258"/>
    </row>
    <row r="47" spans="1:16" x14ac:dyDescent="0.25">
      <c r="A47" s="59" t="s">
        <v>49</v>
      </c>
      <c r="B47" s="61" t="s">
        <v>2559</v>
      </c>
      <c r="C47" s="61"/>
      <c r="D47" s="81" t="s">
        <v>2559</v>
      </c>
      <c r="E47" s="81"/>
      <c r="F47" s="60" t="s">
        <v>2559</v>
      </c>
      <c r="G47" s="60"/>
      <c r="H47" s="59" t="e">
        <f ca="1">AI_DIV('E07'!A11,'E07'!$A$26)</f>
        <v>#NAME?</v>
      </c>
      <c r="I47" s="59"/>
      <c r="J47" s="59"/>
      <c r="K47" s="59"/>
      <c r="L47" s="61">
        <v>4</v>
      </c>
      <c r="M47" s="81">
        <v>4</v>
      </c>
      <c r="N47" s="60">
        <v>4</v>
      </c>
      <c r="O47" s="258"/>
    </row>
    <row r="48" spans="1:16" x14ac:dyDescent="0.25">
      <c r="A48" s="59" t="s">
        <v>50</v>
      </c>
      <c r="B48" s="61" t="s">
        <v>2560</v>
      </c>
      <c r="C48" s="61"/>
      <c r="D48" s="81" t="s">
        <v>2560</v>
      </c>
      <c r="E48" s="81"/>
      <c r="F48" s="60" t="s">
        <v>2560</v>
      </c>
      <c r="G48" s="60"/>
      <c r="H48" s="59" t="e">
        <f ca="1">AI_DIV('E07'!A12,'E07'!$A$26)</f>
        <v>#NAME?</v>
      </c>
      <c r="I48" s="59"/>
      <c r="J48" s="59"/>
      <c r="K48" s="59"/>
      <c r="L48" s="61">
        <v>4</v>
      </c>
      <c r="M48" s="81">
        <v>4</v>
      </c>
      <c r="N48" s="60">
        <v>4</v>
      </c>
      <c r="O48" s="258"/>
    </row>
    <row r="49" spans="1:15" x14ac:dyDescent="0.25">
      <c r="A49" s="59" t="s">
        <v>51</v>
      </c>
      <c r="B49" s="61" t="s">
        <v>2561</v>
      </c>
      <c r="C49" s="61"/>
      <c r="D49" s="81" t="s">
        <v>2561</v>
      </c>
      <c r="E49" s="81"/>
      <c r="F49" s="60" t="s">
        <v>2561</v>
      </c>
      <c r="G49" s="60"/>
      <c r="H49" s="59" t="e">
        <f ca="1">AI_DIV('E07'!A13,'E07'!$A$26)</f>
        <v>#NAME?</v>
      </c>
      <c r="I49" s="59"/>
      <c r="J49" s="59"/>
      <c r="K49" s="59"/>
      <c r="L49" s="61">
        <v>4</v>
      </c>
      <c r="M49" s="81">
        <v>4</v>
      </c>
      <c r="N49" s="60">
        <v>4</v>
      </c>
      <c r="O49" s="258"/>
    </row>
    <row r="50" spans="1:15" x14ac:dyDescent="0.25">
      <c r="A50" s="59" t="s">
        <v>52</v>
      </c>
      <c r="B50" s="61" t="s">
        <v>2562</v>
      </c>
      <c r="C50" s="61"/>
      <c r="D50" s="81" t="s">
        <v>2562</v>
      </c>
      <c r="E50" s="81"/>
      <c r="F50" s="60" t="s">
        <v>2562</v>
      </c>
      <c r="G50" s="60"/>
      <c r="H50" s="59" t="e">
        <f ca="1">AI_DIV('E07'!A14,'E07'!$A$26)</f>
        <v>#NAME?</v>
      </c>
      <c r="I50" s="59"/>
      <c r="J50" s="59"/>
      <c r="K50" s="59"/>
      <c r="L50" s="61">
        <v>4</v>
      </c>
      <c r="M50" s="81">
        <v>4</v>
      </c>
      <c r="N50" s="60">
        <v>4</v>
      </c>
      <c r="O50" s="258"/>
    </row>
    <row r="51" spans="1:15" x14ac:dyDescent="0.25">
      <c r="A51" s="59" t="s">
        <v>53</v>
      </c>
      <c r="B51" s="61" t="s">
        <v>2563</v>
      </c>
      <c r="C51" s="61"/>
      <c r="D51" s="81" t="s">
        <v>2563</v>
      </c>
      <c r="E51" s="81"/>
      <c r="F51" s="60" t="s">
        <v>2563</v>
      </c>
      <c r="G51" s="60"/>
      <c r="H51" s="59" t="e">
        <f ca="1">AI_DIV('E07'!A15,'E07'!$A$26)</f>
        <v>#NAME?</v>
      </c>
      <c r="I51" s="59"/>
      <c r="J51" s="59"/>
      <c r="K51" s="59"/>
      <c r="L51" s="61">
        <v>4</v>
      </c>
      <c r="M51" s="81">
        <v>4</v>
      </c>
      <c r="N51" s="60">
        <v>4</v>
      </c>
      <c r="O51" s="258"/>
    </row>
    <row r="52" spans="1:15" x14ac:dyDescent="0.25">
      <c r="A52" s="59" t="s">
        <v>54</v>
      </c>
      <c r="B52" s="61" t="s">
        <v>2564</v>
      </c>
      <c r="C52" s="61"/>
      <c r="D52" s="81" t="s">
        <v>2564</v>
      </c>
      <c r="E52" s="81"/>
      <c r="F52" s="60" t="s">
        <v>2564</v>
      </c>
      <c r="G52" s="60"/>
      <c r="H52" s="59" t="e">
        <f ca="1">AI_DIV('E07'!A16,'E07'!$A$26)</f>
        <v>#NAME?</v>
      </c>
      <c r="I52" s="59"/>
      <c r="J52" s="59"/>
      <c r="K52" s="59"/>
      <c r="L52" s="61">
        <v>4</v>
      </c>
      <c r="M52" s="81">
        <v>4</v>
      </c>
      <c r="N52" s="60">
        <v>4</v>
      </c>
      <c r="O52" s="258"/>
    </row>
    <row r="53" spans="1:15" x14ac:dyDescent="0.25">
      <c r="A53" s="59" t="s">
        <v>55</v>
      </c>
      <c r="B53" s="61" t="s">
        <v>2565</v>
      </c>
      <c r="C53" s="61"/>
      <c r="D53" s="81" t="s">
        <v>2565</v>
      </c>
      <c r="E53" s="81"/>
      <c r="F53" s="60" t="s">
        <v>2565</v>
      </c>
      <c r="G53" s="60"/>
      <c r="H53" s="59" t="e">
        <f ca="1">AI_DIV('E07'!A17,'E07'!$A$26)</f>
        <v>#NAME?</v>
      </c>
      <c r="I53" s="59"/>
      <c r="J53" s="59"/>
      <c r="K53" s="59"/>
      <c r="L53" s="61">
        <v>4</v>
      </c>
      <c r="M53" s="81">
        <v>4</v>
      </c>
      <c r="N53" s="60">
        <v>4</v>
      </c>
      <c r="O53" s="258"/>
    </row>
    <row r="54" spans="1:15" x14ac:dyDescent="0.25">
      <c r="A54" s="59" t="s">
        <v>56</v>
      </c>
      <c r="B54" s="61" t="s">
        <v>2566</v>
      </c>
      <c r="C54" s="61"/>
      <c r="D54" s="81" t="s">
        <v>2566</v>
      </c>
      <c r="E54" s="81"/>
      <c r="F54" s="60" t="s">
        <v>2566</v>
      </c>
      <c r="G54" s="60"/>
      <c r="H54" s="59" t="e">
        <f ca="1">AI_DIV('E07'!A18,'E07'!$A$26)</f>
        <v>#NAME?</v>
      </c>
      <c r="I54" s="59"/>
      <c r="J54" s="59"/>
      <c r="K54" s="59"/>
      <c r="L54" s="61">
        <v>4</v>
      </c>
      <c r="M54" s="81">
        <v>4</v>
      </c>
      <c r="N54" s="60">
        <v>4</v>
      </c>
      <c r="O54" s="258"/>
    </row>
    <row r="55" spans="1:15" x14ac:dyDescent="0.25">
      <c r="A55" s="59" t="s">
        <v>57</v>
      </c>
      <c r="B55" s="61" t="s">
        <v>2567</v>
      </c>
      <c r="C55" s="61"/>
      <c r="D55" s="81" t="s">
        <v>2567</v>
      </c>
      <c r="E55" s="81"/>
      <c r="F55" s="60" t="s">
        <v>2567</v>
      </c>
      <c r="G55" s="60"/>
      <c r="H55" s="59" t="e">
        <f ca="1">AI_DIV('E07'!A19,'E07'!$A$26)</f>
        <v>#NAME?</v>
      </c>
      <c r="I55" s="59"/>
      <c r="J55" s="59"/>
      <c r="K55" s="59"/>
      <c r="L55" s="61">
        <v>4</v>
      </c>
      <c r="M55" s="81">
        <v>4</v>
      </c>
      <c r="N55" s="60">
        <v>4</v>
      </c>
      <c r="O55" s="258"/>
    </row>
    <row r="56" spans="1:15" x14ac:dyDescent="0.25">
      <c r="A56" s="59" t="s">
        <v>58</v>
      </c>
      <c r="B56" s="61" t="s">
        <v>2568</v>
      </c>
      <c r="C56" s="61"/>
      <c r="D56" s="81" t="s">
        <v>2568</v>
      </c>
      <c r="E56" s="81"/>
      <c r="F56" s="60" t="s">
        <v>2568</v>
      </c>
      <c r="G56" s="60"/>
      <c r="H56" s="59" t="e">
        <f ca="1">AI_DIV('E07'!A20,'E07'!$A$26)</f>
        <v>#NAME?</v>
      </c>
      <c r="I56" s="59"/>
      <c r="J56" s="59"/>
      <c r="K56" s="59"/>
      <c r="L56" s="61">
        <v>4</v>
      </c>
      <c r="M56" s="81">
        <v>4</v>
      </c>
      <c r="N56" s="60">
        <v>4</v>
      </c>
      <c r="O56" s="258"/>
    </row>
    <row r="57" spans="1:15" x14ac:dyDescent="0.25">
      <c r="A57" s="59" t="s">
        <v>59</v>
      </c>
      <c r="B57" s="61" t="s">
        <v>2569</v>
      </c>
      <c r="C57" s="61"/>
      <c r="D57" s="81" t="s">
        <v>2569</v>
      </c>
      <c r="E57" s="81"/>
      <c r="F57" s="60" t="s">
        <v>2569</v>
      </c>
      <c r="G57" s="60"/>
      <c r="H57" s="59" t="e">
        <f ca="1">AI_DIV('E07'!A21,'E07'!$A$26)</f>
        <v>#NAME?</v>
      </c>
      <c r="I57" s="59"/>
      <c r="J57" s="59"/>
      <c r="K57" s="59"/>
      <c r="L57" s="61">
        <v>4</v>
      </c>
      <c r="M57" s="81">
        <v>4</v>
      </c>
      <c r="N57" s="60">
        <v>4</v>
      </c>
      <c r="O57" s="258"/>
    </row>
    <row r="58" spans="1:15" x14ac:dyDescent="0.25">
      <c r="A58" s="59" t="s">
        <v>60</v>
      </c>
      <c r="B58" s="61" t="s">
        <v>2570</v>
      </c>
      <c r="C58" s="61"/>
      <c r="D58" s="81" t="s">
        <v>2570</v>
      </c>
      <c r="E58" s="81"/>
      <c r="F58" s="60" t="s">
        <v>2570</v>
      </c>
      <c r="G58" s="60"/>
      <c r="H58" s="59" t="e">
        <f ca="1">AI_DIV('E07'!A22,'E07'!$A$26)</f>
        <v>#NAME?</v>
      </c>
      <c r="I58" s="59"/>
      <c r="J58" s="59"/>
      <c r="K58" s="59"/>
      <c r="L58" s="61">
        <v>4</v>
      </c>
      <c r="M58" s="81">
        <v>4</v>
      </c>
      <c r="N58" s="60">
        <v>4</v>
      </c>
      <c r="O58" s="258"/>
    </row>
    <row r="59" spans="1:15" x14ac:dyDescent="0.25">
      <c r="A59" s="59" t="s">
        <v>61</v>
      </c>
      <c r="B59" s="61" t="s">
        <v>2571</v>
      </c>
      <c r="C59" s="61"/>
      <c r="D59" s="81" t="s">
        <v>2571</v>
      </c>
      <c r="E59" s="81"/>
      <c r="F59" s="60" t="s">
        <v>2571</v>
      </c>
      <c r="G59" s="60"/>
      <c r="H59" s="59" t="e">
        <f ca="1">AI_DIV('E07'!A23,'E07'!$A$26)</f>
        <v>#NAME?</v>
      </c>
      <c r="I59" s="59"/>
      <c r="J59" s="59"/>
      <c r="K59" s="59"/>
      <c r="L59" s="61">
        <v>4</v>
      </c>
      <c r="M59" s="81">
        <v>4</v>
      </c>
      <c r="N59" s="60">
        <v>4</v>
      </c>
      <c r="O59" s="258"/>
    </row>
    <row r="60" spans="1:15" x14ac:dyDescent="0.25">
      <c r="A60" s="59" t="s">
        <v>62</v>
      </c>
      <c r="B60" s="61" t="s">
        <v>2572</v>
      </c>
      <c r="C60" s="61"/>
      <c r="D60" s="81" t="s">
        <v>2572</v>
      </c>
      <c r="E60" s="81"/>
      <c r="F60" s="60" t="s">
        <v>2572</v>
      </c>
      <c r="G60" s="60"/>
      <c r="H60" s="59" t="e">
        <f ca="1">AI_DIV('E07'!A24,'E07'!$A$26)</f>
        <v>#NAME?</v>
      </c>
      <c r="I60" s="59"/>
      <c r="J60" s="59"/>
      <c r="K60" s="59"/>
      <c r="L60" s="61">
        <v>4</v>
      </c>
      <c r="M60" s="81">
        <v>4</v>
      </c>
      <c r="N60" s="60">
        <v>4</v>
      </c>
      <c r="O60" s="258"/>
    </row>
    <row r="61" spans="1:15" x14ac:dyDescent="0.25">
      <c r="A61" s="59" t="s">
        <v>63</v>
      </c>
      <c r="B61" s="61" t="s">
        <v>2573</v>
      </c>
      <c r="C61" s="61"/>
      <c r="D61" s="81" t="s">
        <v>2573</v>
      </c>
      <c r="E61" s="81"/>
      <c r="F61" s="60" t="s">
        <v>2573</v>
      </c>
      <c r="G61" s="60"/>
      <c r="H61" s="59" t="e">
        <f ca="1">AI_DIV('E07'!A25,'E07'!$A$26)</f>
        <v>#NAME?</v>
      </c>
      <c r="I61" s="59"/>
      <c r="J61" s="59"/>
      <c r="K61" s="59"/>
      <c r="L61" s="61">
        <v>4</v>
      </c>
      <c r="M61" s="81">
        <v>4</v>
      </c>
      <c r="N61" s="60">
        <v>4</v>
      </c>
      <c r="O61" s="258"/>
    </row>
    <row r="62" spans="1:15" x14ac:dyDescent="0.25">
      <c r="A62" s="59" t="s">
        <v>64</v>
      </c>
      <c r="B62" s="61" t="s">
        <v>2574</v>
      </c>
      <c r="C62" s="61"/>
      <c r="D62" s="81" t="s">
        <v>2574</v>
      </c>
      <c r="E62" s="81"/>
      <c r="F62" s="60" t="s">
        <v>2574</v>
      </c>
      <c r="G62" s="60"/>
      <c r="H62" s="59" t="e">
        <f ca="1">AI_DIV('E07'!A26,'E07'!$A$26)</f>
        <v>#NAME?</v>
      </c>
      <c r="I62" s="59"/>
      <c r="J62" s="59"/>
      <c r="K62" s="59"/>
      <c r="L62" s="61">
        <v>4</v>
      </c>
      <c r="M62" s="81">
        <v>4</v>
      </c>
      <c r="N62" s="60">
        <v>4</v>
      </c>
      <c r="O62" s="258"/>
    </row>
  </sheetData>
  <autoFilter ref="A3:Z62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"/>
  <sheetViews>
    <sheetView zoomScale="80" zoomScaleNormal="80" workbookViewId="0">
      <pane ySplit="1" topLeftCell="A2" activePane="bottomLeft" state="frozen"/>
      <selection pane="bottomLeft" activeCell="E1" sqref="E1:I1048576"/>
    </sheetView>
  </sheetViews>
  <sheetFormatPr defaultColWidth="12" defaultRowHeight="15" x14ac:dyDescent="0.25"/>
  <cols>
    <col min="1" max="1" width="46.28515625" style="146" customWidth="1"/>
    <col min="2" max="4" width="15.7109375" style="146" customWidth="1"/>
    <col min="5" max="9" width="15.7109375" style="196" customWidth="1"/>
    <col min="10" max="10" width="15.7109375" style="250" customWidth="1"/>
    <col min="11" max="16" width="15.7109375" style="242" customWidth="1"/>
    <col min="17" max="17" width="15.7109375" style="250" customWidth="1"/>
    <col min="18" max="18" width="15.7109375" style="252" customWidth="1"/>
    <col min="19" max="19" width="15.7109375" style="250" customWidth="1"/>
    <col min="20" max="20" width="15.7109375" style="252" customWidth="1"/>
    <col min="21" max="21" width="15.7109375" style="250" customWidth="1"/>
    <col min="22" max="22" width="15.7109375" style="252" customWidth="1"/>
    <col min="23" max="23" width="15.7109375" style="250" customWidth="1"/>
    <col min="24" max="24" width="15.7109375" style="252" customWidth="1"/>
    <col min="25" max="25" width="15.7109375" style="250" customWidth="1"/>
    <col min="26" max="26" width="15.7109375" style="252" customWidth="1"/>
    <col min="27" max="27" width="15.7109375" style="250" customWidth="1"/>
    <col min="28" max="28" width="15.7109375" style="252" customWidth="1"/>
    <col min="29" max="29" width="15.7109375" style="250" customWidth="1"/>
    <col min="30" max="30" width="15.7109375" style="252" customWidth="1"/>
    <col min="31" max="31" width="15.7109375" style="250" customWidth="1"/>
    <col min="32" max="32" width="15.7109375" style="252" customWidth="1"/>
    <col min="33" max="33" width="15.7109375" style="250" customWidth="1"/>
    <col min="34" max="34" width="15.7109375" style="252" customWidth="1"/>
    <col min="35" max="35" width="15.7109375" style="250" customWidth="1"/>
    <col min="36" max="36" width="15.7109375" style="252" customWidth="1"/>
    <col min="37" max="37" width="15.7109375" style="250" customWidth="1"/>
    <col min="38" max="38" width="15.7109375" style="252" customWidth="1"/>
    <col min="39" max="39" width="15.7109375" style="250" customWidth="1"/>
    <col min="40" max="40" width="15.7109375" style="252" customWidth="1"/>
    <col min="41" max="41" width="15.7109375" style="250" customWidth="1"/>
    <col min="42" max="42" width="15.7109375" style="252" customWidth="1"/>
    <col min="43" max="43" width="15.7109375" style="250" customWidth="1"/>
    <col min="44" max="44" width="15.7109375" style="252" customWidth="1"/>
    <col min="45" max="45" width="15.7109375" style="250" customWidth="1"/>
    <col min="46" max="46" width="15.7109375" style="252" customWidth="1"/>
    <col min="47" max="47" width="15.7109375" style="250" customWidth="1"/>
    <col min="48" max="48" width="15.7109375" style="252" customWidth="1"/>
    <col min="49" max="49" width="15.7109375" style="250" customWidth="1"/>
    <col min="50" max="50" width="15.7109375" style="252" customWidth="1"/>
    <col min="51" max="51" width="15.7109375" style="250" customWidth="1"/>
    <col min="52" max="52" width="15.7109375" style="252" customWidth="1"/>
    <col min="53" max="53" width="15.7109375" style="250" customWidth="1"/>
    <col min="54" max="54" width="15.7109375" style="252" customWidth="1"/>
    <col min="55" max="55" width="15.7109375" style="250" customWidth="1"/>
    <col min="56" max="56" width="15.7109375" style="252" customWidth="1"/>
    <col min="57" max="57" width="15.7109375" style="250" customWidth="1"/>
    <col min="58" max="58" width="15.7109375" style="252" customWidth="1"/>
    <col min="59" max="59" width="15.7109375" style="250" customWidth="1"/>
    <col min="60" max="60" width="15.7109375" style="252" customWidth="1"/>
    <col min="61" max="61" width="15.7109375" style="250" customWidth="1"/>
    <col min="62" max="62" width="15.7109375" style="252" customWidth="1"/>
    <col min="63" max="115" width="12" style="128"/>
    <col min="116" max="16384" width="12" style="231"/>
  </cols>
  <sheetData>
    <row r="1" spans="1:173" x14ac:dyDescent="0.25">
      <c r="BG1" s="398" t="s">
        <v>3234</v>
      </c>
      <c r="BH1" s="398"/>
      <c r="BI1" s="398"/>
      <c r="BJ1" s="398"/>
    </row>
    <row r="2" spans="1:173" s="234" customFormat="1" ht="65.099999999999994" customHeight="1" x14ac:dyDescent="0.25">
      <c r="A2" s="235" t="s">
        <v>2177</v>
      </c>
      <c r="B2" s="235" t="s">
        <v>2541</v>
      </c>
      <c r="C2" s="235" t="s">
        <v>2542</v>
      </c>
      <c r="D2" s="235" t="s">
        <v>2545</v>
      </c>
      <c r="E2" s="384" t="s">
        <v>1882</v>
      </c>
      <c r="F2" s="384" t="s">
        <v>2845</v>
      </c>
      <c r="G2" s="384" t="s">
        <v>2846</v>
      </c>
      <c r="H2" s="384" t="s">
        <v>3196</v>
      </c>
      <c r="I2" s="384" t="s">
        <v>2854</v>
      </c>
      <c r="J2" s="244" t="s">
        <v>2415</v>
      </c>
      <c r="K2" s="260" t="s">
        <v>1574</v>
      </c>
      <c r="L2" s="259" t="s">
        <v>1900</v>
      </c>
      <c r="M2" s="243" t="s">
        <v>2456</v>
      </c>
      <c r="N2" s="243" t="s">
        <v>2455</v>
      </c>
      <c r="O2" s="243" t="s">
        <v>2453</v>
      </c>
      <c r="P2" s="243" t="s">
        <v>2454</v>
      </c>
      <c r="Q2" s="442" t="s">
        <v>42</v>
      </c>
      <c r="R2" s="443"/>
      <c r="S2" s="442" t="s">
        <v>43</v>
      </c>
      <c r="T2" s="443"/>
      <c r="U2" s="442" t="s">
        <v>44</v>
      </c>
      <c r="V2" s="443"/>
      <c r="W2" s="442" t="s">
        <v>45</v>
      </c>
      <c r="X2" s="443"/>
      <c r="Y2" s="442" t="s">
        <v>46</v>
      </c>
      <c r="Z2" s="443"/>
      <c r="AA2" s="442" t="s">
        <v>47</v>
      </c>
      <c r="AB2" s="443"/>
      <c r="AC2" s="442" t="s">
        <v>48</v>
      </c>
      <c r="AD2" s="443"/>
      <c r="AE2" s="442" t="s">
        <v>49</v>
      </c>
      <c r="AF2" s="443"/>
      <c r="AG2" s="442" t="s">
        <v>50</v>
      </c>
      <c r="AH2" s="443"/>
      <c r="AI2" s="442" t="s">
        <v>51</v>
      </c>
      <c r="AJ2" s="443"/>
      <c r="AK2" s="442" t="s">
        <v>52</v>
      </c>
      <c r="AL2" s="443"/>
      <c r="AM2" s="442" t="s">
        <v>53</v>
      </c>
      <c r="AN2" s="443"/>
      <c r="AO2" s="442" t="s">
        <v>54</v>
      </c>
      <c r="AP2" s="443"/>
      <c r="AQ2" s="442" t="s">
        <v>55</v>
      </c>
      <c r="AR2" s="443"/>
      <c r="AS2" s="442" t="s">
        <v>56</v>
      </c>
      <c r="AT2" s="443"/>
      <c r="AU2" s="442" t="s">
        <v>57</v>
      </c>
      <c r="AV2" s="443"/>
      <c r="AW2" s="442" t="s">
        <v>58</v>
      </c>
      <c r="AX2" s="443"/>
      <c r="AY2" s="442" t="s">
        <v>59</v>
      </c>
      <c r="AZ2" s="443"/>
      <c r="BA2" s="442" t="s">
        <v>60</v>
      </c>
      <c r="BB2" s="443"/>
      <c r="BC2" s="442" t="s">
        <v>61</v>
      </c>
      <c r="BD2" s="443"/>
      <c r="BE2" s="442" t="s">
        <v>62</v>
      </c>
      <c r="BF2" s="443"/>
      <c r="BG2" s="442" t="s">
        <v>63</v>
      </c>
      <c r="BH2" s="443"/>
      <c r="BI2" s="442" t="s">
        <v>64</v>
      </c>
      <c r="BJ2" s="443"/>
      <c r="BK2" s="233"/>
      <c r="BL2" s="233"/>
      <c r="BM2" s="233"/>
      <c r="BN2" s="233"/>
      <c r="BO2" s="233"/>
      <c r="BP2" s="233"/>
      <c r="BQ2" s="233"/>
      <c r="BR2" s="233"/>
      <c r="BS2" s="233"/>
      <c r="BT2" s="233"/>
      <c r="BU2" s="233"/>
      <c r="BV2" s="233"/>
      <c r="BW2" s="233"/>
      <c r="BX2" s="233"/>
      <c r="BY2" s="233"/>
      <c r="BZ2" s="233"/>
      <c r="CA2" s="233"/>
      <c r="CB2" s="233"/>
      <c r="CC2" s="233"/>
      <c r="CD2" s="233"/>
      <c r="CE2" s="233"/>
      <c r="CF2" s="233"/>
      <c r="CG2" s="233"/>
      <c r="CH2" s="233"/>
      <c r="CI2" s="233"/>
      <c r="CJ2" s="233"/>
      <c r="CK2" s="233"/>
      <c r="CL2" s="233"/>
      <c r="CM2" s="233"/>
      <c r="CN2" s="233"/>
      <c r="CO2" s="233"/>
      <c r="CP2" s="233"/>
      <c r="CQ2" s="233"/>
      <c r="CR2" s="233"/>
      <c r="CS2" s="233"/>
      <c r="CT2" s="233"/>
      <c r="CU2" s="233"/>
      <c r="CV2" s="233"/>
      <c r="CW2" s="233"/>
      <c r="CX2" s="233"/>
      <c r="CY2" s="233"/>
      <c r="CZ2" s="233"/>
      <c r="DA2" s="233"/>
      <c r="DB2" s="233"/>
      <c r="DC2" s="233"/>
      <c r="DD2" s="233"/>
      <c r="DE2" s="233"/>
      <c r="DF2" s="233"/>
      <c r="DG2" s="233"/>
      <c r="DH2" s="233"/>
      <c r="DI2" s="233"/>
      <c r="DJ2" s="233"/>
      <c r="DK2" s="233"/>
      <c r="FQ2" s="232"/>
    </row>
    <row r="3" spans="1:173" x14ac:dyDescent="0.25">
      <c r="A3" s="236"/>
      <c r="B3" s="236"/>
      <c r="C3" s="236"/>
      <c r="D3" s="236"/>
      <c r="E3" s="285"/>
      <c r="F3" s="285"/>
      <c r="G3" s="285"/>
      <c r="H3" s="285"/>
      <c r="I3" s="285"/>
      <c r="J3" s="249"/>
      <c r="K3" s="248"/>
      <c r="L3" s="248"/>
      <c r="M3" s="248"/>
      <c r="N3" s="248"/>
      <c r="O3" s="248"/>
      <c r="P3" s="248"/>
      <c r="Q3" s="251" t="s">
        <v>2451</v>
      </c>
      <c r="R3" s="251" t="s">
        <v>2452</v>
      </c>
      <c r="S3" s="251" t="s">
        <v>2451</v>
      </c>
      <c r="T3" s="251" t="s">
        <v>2452</v>
      </c>
      <c r="U3" s="251" t="s">
        <v>2451</v>
      </c>
      <c r="V3" s="251" t="s">
        <v>2452</v>
      </c>
      <c r="W3" s="251" t="s">
        <v>2451</v>
      </c>
      <c r="X3" s="251" t="s">
        <v>2452</v>
      </c>
      <c r="Y3" s="251" t="s">
        <v>2451</v>
      </c>
      <c r="Z3" s="251" t="s">
        <v>2452</v>
      </c>
      <c r="AA3" s="251" t="s">
        <v>2451</v>
      </c>
      <c r="AB3" s="251" t="s">
        <v>2452</v>
      </c>
      <c r="AC3" s="251" t="s">
        <v>2451</v>
      </c>
      <c r="AD3" s="251" t="s">
        <v>2452</v>
      </c>
      <c r="AE3" s="251" t="s">
        <v>2451</v>
      </c>
      <c r="AF3" s="251" t="s">
        <v>2452</v>
      </c>
      <c r="AG3" s="251" t="s">
        <v>2451</v>
      </c>
      <c r="AH3" s="251" t="s">
        <v>2452</v>
      </c>
      <c r="AI3" s="251" t="s">
        <v>2451</v>
      </c>
      <c r="AJ3" s="251" t="s">
        <v>2452</v>
      </c>
      <c r="AK3" s="251" t="s">
        <v>2451</v>
      </c>
      <c r="AL3" s="251" t="s">
        <v>2452</v>
      </c>
      <c r="AM3" s="251" t="s">
        <v>2451</v>
      </c>
      <c r="AN3" s="251" t="s">
        <v>2452</v>
      </c>
      <c r="AO3" s="251" t="s">
        <v>2451</v>
      </c>
      <c r="AP3" s="251" t="s">
        <v>2452</v>
      </c>
      <c r="AQ3" s="251" t="s">
        <v>2451</v>
      </c>
      <c r="AR3" s="251" t="s">
        <v>2452</v>
      </c>
      <c r="AS3" s="251" t="s">
        <v>2451</v>
      </c>
      <c r="AT3" s="251" t="s">
        <v>2452</v>
      </c>
      <c r="AU3" s="251" t="s">
        <v>2451</v>
      </c>
      <c r="AV3" s="251" t="s">
        <v>2452</v>
      </c>
      <c r="AW3" s="251" t="s">
        <v>2451</v>
      </c>
      <c r="AX3" s="251" t="s">
        <v>2452</v>
      </c>
      <c r="AY3" s="251" t="s">
        <v>2451</v>
      </c>
      <c r="AZ3" s="251" t="s">
        <v>2452</v>
      </c>
      <c r="BA3" s="251" t="s">
        <v>2451</v>
      </c>
      <c r="BB3" s="251" t="s">
        <v>2452</v>
      </c>
      <c r="BC3" s="251" t="s">
        <v>2451</v>
      </c>
      <c r="BD3" s="251" t="s">
        <v>2452</v>
      </c>
      <c r="BE3" s="251" t="s">
        <v>2451</v>
      </c>
      <c r="BF3" s="251" t="s">
        <v>2452</v>
      </c>
      <c r="BG3" s="251" t="s">
        <v>2451</v>
      </c>
      <c r="BH3" s="251" t="s">
        <v>2452</v>
      </c>
      <c r="BI3" s="251" t="s">
        <v>2451</v>
      </c>
      <c r="BJ3" s="251" t="s">
        <v>2452</v>
      </c>
    </row>
  </sheetData>
  <autoFilter ref="A3:BJ3"/>
  <mergeCells count="24">
    <mergeCell ref="BG1:BJ1"/>
    <mergeCell ref="BA2:BB2"/>
    <mergeCell ref="BC2:BD2"/>
    <mergeCell ref="BE2:BF2"/>
    <mergeCell ref="BG2:BH2"/>
    <mergeCell ref="BI2:BJ2"/>
    <mergeCell ref="AY2:AZ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A2:AB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6"/>
  <sheetViews>
    <sheetView zoomScale="80" zoomScaleNormal="80" workbookViewId="0">
      <pane ySplit="1" topLeftCell="A2" activePane="bottomLeft" state="frozen"/>
      <selection pane="bottomLeft" activeCell="G2" sqref="G2"/>
    </sheetView>
  </sheetViews>
  <sheetFormatPr defaultColWidth="12" defaultRowHeight="15" x14ac:dyDescent="0.25"/>
  <cols>
    <col min="1" max="1" width="46.28515625" style="146" customWidth="1"/>
    <col min="2" max="4" width="15.7109375" style="146" customWidth="1"/>
    <col min="5" max="10" width="15.7109375" style="196" customWidth="1"/>
    <col min="11" max="16" width="15.7109375" style="242" customWidth="1"/>
    <col min="17" max="76" width="15.7109375" style="247" customWidth="1"/>
    <col min="77" max="129" width="12" style="128"/>
    <col min="130" max="16384" width="12" style="231"/>
  </cols>
  <sheetData>
    <row r="1" spans="1:187" x14ac:dyDescent="0.25">
      <c r="BU1" s="398" t="s">
        <v>3234</v>
      </c>
      <c r="BV1" s="398"/>
      <c r="BW1" s="398"/>
      <c r="BX1" s="398"/>
    </row>
    <row r="2" spans="1:187" s="234" customFormat="1" ht="65.099999999999994" customHeight="1" x14ac:dyDescent="0.25">
      <c r="A2" s="235" t="s">
        <v>2177</v>
      </c>
      <c r="B2" s="235" t="s">
        <v>2541</v>
      </c>
      <c r="C2" s="235" t="s">
        <v>2542</v>
      </c>
      <c r="D2" s="235" t="s">
        <v>2545</v>
      </c>
      <c r="E2" s="384" t="s">
        <v>1882</v>
      </c>
      <c r="F2" s="384" t="s">
        <v>2845</v>
      </c>
      <c r="G2" s="384" t="s">
        <v>2846</v>
      </c>
      <c r="H2" s="384" t="s">
        <v>3196</v>
      </c>
      <c r="I2" s="384" t="s">
        <v>2854</v>
      </c>
      <c r="J2" s="253" t="s">
        <v>2415</v>
      </c>
      <c r="K2" s="260" t="s">
        <v>1574</v>
      </c>
      <c r="L2" s="260" t="s">
        <v>1900</v>
      </c>
      <c r="M2" s="243" t="s">
        <v>2456</v>
      </c>
      <c r="N2" s="243" t="s">
        <v>2455</v>
      </c>
      <c r="O2" s="243" t="s">
        <v>2453</v>
      </c>
      <c r="P2" s="243" t="s">
        <v>2454</v>
      </c>
      <c r="Q2" s="444" t="s">
        <v>1769</v>
      </c>
      <c r="R2" s="444"/>
      <c r="S2" s="444" t="s">
        <v>2580</v>
      </c>
      <c r="T2" s="444"/>
      <c r="U2" s="444" t="s">
        <v>2589</v>
      </c>
      <c r="V2" s="444"/>
      <c r="W2" s="444" t="s">
        <v>1777</v>
      </c>
      <c r="X2" s="444"/>
      <c r="Y2" s="444" t="s">
        <v>1778</v>
      </c>
      <c r="Z2" s="444"/>
      <c r="AA2" s="444" t="s">
        <v>1779</v>
      </c>
      <c r="AB2" s="444"/>
      <c r="AC2" s="444" t="s">
        <v>1780</v>
      </c>
      <c r="AD2" s="444"/>
      <c r="AE2" s="444" t="s">
        <v>1781</v>
      </c>
      <c r="AF2" s="444"/>
      <c r="AG2" s="444" t="s">
        <v>1782</v>
      </c>
      <c r="AH2" s="444"/>
      <c r="AI2" s="444" t="s">
        <v>1783</v>
      </c>
      <c r="AJ2" s="444"/>
      <c r="AK2" s="444" t="s">
        <v>1784</v>
      </c>
      <c r="AL2" s="444"/>
      <c r="AM2" s="444" t="s">
        <v>1785</v>
      </c>
      <c r="AN2" s="444"/>
      <c r="AO2" s="444" t="s">
        <v>1804</v>
      </c>
      <c r="AP2" s="444"/>
      <c r="AQ2" s="444" t="s">
        <v>1786</v>
      </c>
      <c r="AR2" s="444"/>
      <c r="AS2" s="444" t="s">
        <v>1787</v>
      </c>
      <c r="AT2" s="444"/>
      <c r="AU2" s="444" t="s">
        <v>1788</v>
      </c>
      <c r="AV2" s="444"/>
      <c r="AW2" s="444" t="s">
        <v>1790</v>
      </c>
      <c r="AX2" s="444"/>
      <c r="AY2" s="444" t="s">
        <v>1791</v>
      </c>
      <c r="AZ2" s="444"/>
      <c r="BA2" s="444" t="s">
        <v>1792</v>
      </c>
      <c r="BB2" s="444"/>
      <c r="BC2" s="444" t="s">
        <v>1789</v>
      </c>
      <c r="BD2" s="444"/>
      <c r="BE2" s="444" t="s">
        <v>1793</v>
      </c>
      <c r="BF2" s="444"/>
      <c r="BG2" s="444" t="s">
        <v>1794</v>
      </c>
      <c r="BH2" s="444"/>
      <c r="BI2" s="444" t="s">
        <v>1795</v>
      </c>
      <c r="BJ2" s="444"/>
      <c r="BK2" s="444" t="s">
        <v>1796</v>
      </c>
      <c r="BL2" s="444"/>
      <c r="BM2" s="444" t="s">
        <v>1797</v>
      </c>
      <c r="BN2" s="444"/>
      <c r="BO2" s="444" t="s">
        <v>1798</v>
      </c>
      <c r="BP2" s="444"/>
      <c r="BQ2" s="444" t="s">
        <v>1799</v>
      </c>
      <c r="BR2" s="444"/>
      <c r="BS2" s="444" t="s">
        <v>1801</v>
      </c>
      <c r="BT2" s="444"/>
      <c r="BU2" s="444" t="s">
        <v>1800</v>
      </c>
      <c r="BV2" s="444"/>
      <c r="BW2" s="444" t="s">
        <v>969</v>
      </c>
      <c r="BX2" s="444"/>
      <c r="BY2" s="233"/>
      <c r="BZ2" s="233"/>
      <c r="CA2" s="233"/>
      <c r="CB2" s="233"/>
      <c r="CC2" s="233"/>
      <c r="CD2" s="233"/>
      <c r="CE2" s="233"/>
      <c r="CF2" s="233"/>
      <c r="CG2" s="233"/>
      <c r="CH2" s="233"/>
      <c r="CI2" s="233"/>
      <c r="CJ2" s="233"/>
      <c r="CK2" s="233"/>
      <c r="CL2" s="233"/>
      <c r="CM2" s="233"/>
      <c r="CN2" s="233"/>
      <c r="CO2" s="233"/>
      <c r="CP2" s="233"/>
      <c r="CQ2" s="233"/>
      <c r="CR2" s="233"/>
      <c r="CS2" s="233"/>
      <c r="CT2" s="233"/>
      <c r="CU2" s="233"/>
      <c r="CV2" s="233"/>
      <c r="CW2" s="233"/>
      <c r="CX2" s="233"/>
      <c r="CY2" s="233"/>
      <c r="CZ2" s="233"/>
      <c r="DA2" s="233"/>
      <c r="DB2" s="233"/>
      <c r="DC2" s="233"/>
      <c r="DD2" s="233"/>
      <c r="DE2" s="233"/>
      <c r="DF2" s="233"/>
      <c r="DG2" s="233"/>
      <c r="DH2" s="233"/>
      <c r="DI2" s="233"/>
      <c r="DJ2" s="233"/>
      <c r="DK2" s="233"/>
      <c r="DL2" s="233"/>
      <c r="DM2" s="233"/>
      <c r="DN2" s="233"/>
      <c r="DO2" s="233"/>
      <c r="DP2" s="233"/>
      <c r="DQ2" s="233"/>
      <c r="DR2" s="233"/>
      <c r="DS2" s="233"/>
      <c r="DT2" s="233"/>
      <c r="DU2" s="233"/>
      <c r="DV2" s="233"/>
      <c r="DW2" s="233"/>
      <c r="DX2" s="233"/>
      <c r="DY2" s="233"/>
      <c r="GE2" s="232"/>
    </row>
    <row r="3" spans="1:187" ht="15" customHeight="1" x14ac:dyDescent="0.25">
      <c r="A3" s="236"/>
      <c r="B3" s="236"/>
      <c r="C3" s="236"/>
      <c r="D3" s="236"/>
      <c r="E3" s="285"/>
      <c r="F3" s="285"/>
      <c r="G3" s="285"/>
      <c r="H3" s="285"/>
      <c r="I3" s="285"/>
      <c r="J3" s="237"/>
      <c r="K3" s="240"/>
      <c r="L3" s="240"/>
      <c r="M3" s="240"/>
      <c r="N3" s="240"/>
      <c r="O3" s="240"/>
      <c r="P3" s="240"/>
      <c r="Q3" s="238" t="s">
        <v>2451</v>
      </c>
      <c r="R3" s="238" t="s">
        <v>2452</v>
      </c>
      <c r="S3" s="238" t="s">
        <v>2451</v>
      </c>
      <c r="T3" s="238" t="s">
        <v>2452</v>
      </c>
      <c r="U3" s="238" t="s">
        <v>2451</v>
      </c>
      <c r="V3" s="238" t="s">
        <v>2452</v>
      </c>
      <c r="W3" s="238" t="s">
        <v>2451</v>
      </c>
      <c r="X3" s="238" t="s">
        <v>2452</v>
      </c>
      <c r="Y3" s="238" t="s">
        <v>2451</v>
      </c>
      <c r="Z3" s="238" t="s">
        <v>2452</v>
      </c>
      <c r="AA3" s="238" t="s">
        <v>2451</v>
      </c>
      <c r="AB3" s="238" t="s">
        <v>2452</v>
      </c>
      <c r="AC3" s="238" t="s">
        <v>2451</v>
      </c>
      <c r="AD3" s="238" t="s">
        <v>2452</v>
      </c>
      <c r="AE3" s="238" t="s">
        <v>2451</v>
      </c>
      <c r="AF3" s="238" t="s">
        <v>2452</v>
      </c>
      <c r="AG3" s="238" t="s">
        <v>2451</v>
      </c>
      <c r="AH3" s="238" t="s">
        <v>2452</v>
      </c>
      <c r="AI3" s="238" t="s">
        <v>2451</v>
      </c>
      <c r="AJ3" s="238" t="s">
        <v>2452</v>
      </c>
      <c r="AK3" s="238" t="s">
        <v>2451</v>
      </c>
      <c r="AL3" s="238" t="s">
        <v>2452</v>
      </c>
      <c r="AM3" s="238" t="s">
        <v>2451</v>
      </c>
      <c r="AN3" s="238" t="s">
        <v>2452</v>
      </c>
      <c r="AO3" s="238" t="s">
        <v>2451</v>
      </c>
      <c r="AP3" s="238" t="s">
        <v>2452</v>
      </c>
      <c r="AQ3" s="238" t="s">
        <v>2451</v>
      </c>
      <c r="AR3" s="238" t="s">
        <v>2452</v>
      </c>
      <c r="AS3" s="238" t="s">
        <v>2451</v>
      </c>
      <c r="AT3" s="238" t="s">
        <v>2452</v>
      </c>
      <c r="AU3" s="238" t="s">
        <v>2451</v>
      </c>
      <c r="AV3" s="238" t="s">
        <v>2452</v>
      </c>
      <c r="AW3" s="238" t="s">
        <v>2451</v>
      </c>
      <c r="AX3" s="238" t="s">
        <v>2452</v>
      </c>
      <c r="AY3" s="238" t="s">
        <v>2451</v>
      </c>
      <c r="AZ3" s="238" t="s">
        <v>2452</v>
      </c>
      <c r="BA3" s="238" t="s">
        <v>2451</v>
      </c>
      <c r="BB3" s="238" t="s">
        <v>2452</v>
      </c>
      <c r="BC3" s="238" t="s">
        <v>2451</v>
      </c>
      <c r="BD3" s="238" t="s">
        <v>2452</v>
      </c>
      <c r="BE3" s="238" t="s">
        <v>2451</v>
      </c>
      <c r="BF3" s="238" t="s">
        <v>2452</v>
      </c>
      <c r="BG3" s="238" t="s">
        <v>2451</v>
      </c>
      <c r="BH3" s="238" t="s">
        <v>2452</v>
      </c>
      <c r="BI3" s="238" t="s">
        <v>2451</v>
      </c>
      <c r="BJ3" s="238" t="s">
        <v>2452</v>
      </c>
      <c r="BK3" s="238" t="s">
        <v>2451</v>
      </c>
      <c r="BL3" s="238" t="s">
        <v>2452</v>
      </c>
      <c r="BM3" s="238" t="s">
        <v>2451</v>
      </c>
      <c r="BN3" s="238" t="s">
        <v>2452</v>
      </c>
      <c r="BO3" s="238" t="s">
        <v>2451</v>
      </c>
      <c r="BP3" s="238" t="s">
        <v>2452</v>
      </c>
      <c r="BQ3" s="238" t="s">
        <v>2451</v>
      </c>
      <c r="BR3" s="238" t="s">
        <v>2452</v>
      </c>
      <c r="BS3" s="238" t="s">
        <v>2451</v>
      </c>
      <c r="BT3" s="238" t="s">
        <v>2452</v>
      </c>
      <c r="BU3" s="238" t="s">
        <v>2451</v>
      </c>
      <c r="BV3" s="238" t="s">
        <v>2452</v>
      </c>
      <c r="BW3" s="238" t="s">
        <v>2451</v>
      </c>
      <c r="BX3" s="238" t="s">
        <v>2452</v>
      </c>
    </row>
    <row r="4" spans="1:187" ht="15" customHeight="1" x14ac:dyDescent="0.25">
      <c r="J4" s="239"/>
      <c r="K4" s="241"/>
      <c r="L4" s="241"/>
      <c r="M4" s="241"/>
      <c r="N4" s="241"/>
      <c r="O4" s="241"/>
      <c r="P4" s="241"/>
      <c r="Q4" s="245"/>
      <c r="R4" s="245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</row>
    <row r="5" spans="1:187" ht="15" customHeight="1" x14ac:dyDescent="0.25"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</row>
    <row r="6" spans="1:187" ht="15" customHeight="1" x14ac:dyDescent="0.25"/>
  </sheetData>
  <autoFilter ref="A3:BX3"/>
  <mergeCells count="31">
    <mergeCell ref="BU1:BX1"/>
    <mergeCell ref="BW2:BX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A2:BB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AC2:AD2"/>
    <mergeCell ref="Q2:R2"/>
    <mergeCell ref="U2:V2"/>
    <mergeCell ref="W2:X2"/>
    <mergeCell ref="Y2:Z2"/>
    <mergeCell ref="AA2:AB2"/>
    <mergeCell ref="S2:T2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6"/>
  <sheetViews>
    <sheetView tabSelected="1" topLeftCell="A22" zoomScale="80" zoomScaleNormal="80" zoomScalePageLayoutView="90" workbookViewId="0">
      <selection activeCell="N93" sqref="N93"/>
    </sheetView>
  </sheetViews>
  <sheetFormatPr defaultColWidth="8.85546875" defaultRowHeight="15" x14ac:dyDescent="0.25"/>
  <cols>
    <col min="1" max="2" width="10.7109375" style="154" customWidth="1"/>
    <col min="3" max="3" width="45.7109375" style="154" customWidth="1"/>
    <col min="4" max="4" width="13.7109375" style="154" customWidth="1"/>
    <col min="5" max="5" width="13.7109375" style="114" customWidth="1"/>
    <col min="6" max="6" width="13.7109375" style="154" customWidth="1"/>
    <col min="7" max="7" width="13.7109375" style="114" customWidth="1"/>
    <col min="8" max="8" width="13.7109375" style="154" customWidth="1"/>
    <col min="9" max="9" width="13.7109375" style="114" customWidth="1"/>
    <col min="10" max="10" width="13.7109375" style="154" customWidth="1"/>
    <col min="11" max="11" width="13.7109375" style="114" customWidth="1"/>
    <col min="12" max="16" width="10.7109375" style="154" customWidth="1"/>
    <col min="17" max="16384" width="8.85546875" style="154"/>
  </cols>
  <sheetData>
    <row r="1" spans="1:11" x14ac:dyDescent="0.25">
      <c r="A1" s="143"/>
      <c r="B1" s="143"/>
      <c r="C1" s="143"/>
    </row>
    <row r="3" spans="1:11" x14ac:dyDescent="0.25">
      <c r="A3" s="399" t="s">
        <v>1861</v>
      </c>
      <c r="B3" s="400"/>
      <c r="C3" s="400"/>
      <c r="D3" s="400"/>
      <c r="E3" s="400"/>
      <c r="F3" s="400"/>
      <c r="G3" s="400"/>
      <c r="H3" s="400"/>
      <c r="I3" s="400"/>
      <c r="J3" s="400"/>
      <c r="K3" s="401"/>
    </row>
    <row r="4" spans="1:11" x14ac:dyDescent="0.25">
      <c r="A4" s="138" t="s">
        <v>1862</v>
      </c>
      <c r="B4" s="432"/>
      <c r="C4" s="432"/>
      <c r="D4" s="432"/>
      <c r="E4" s="202" t="s">
        <v>2416</v>
      </c>
      <c r="F4" s="433"/>
      <c r="G4" s="433"/>
      <c r="H4" s="433"/>
      <c r="I4" s="142" t="s">
        <v>1883</v>
      </c>
      <c r="J4" s="434"/>
      <c r="K4" s="435"/>
    </row>
    <row r="5" spans="1:11" x14ac:dyDescent="0.25">
      <c r="A5" s="139" t="s">
        <v>1863</v>
      </c>
      <c r="B5" s="436"/>
      <c r="C5" s="436"/>
      <c r="D5" s="436"/>
      <c r="E5" s="203" t="s">
        <v>2417</v>
      </c>
      <c r="F5" s="437"/>
      <c r="G5" s="437"/>
      <c r="H5" s="437"/>
      <c r="I5" s="206" t="s">
        <v>1883</v>
      </c>
      <c r="J5" s="438"/>
      <c r="K5" s="439"/>
    </row>
    <row r="6" spans="1:11" x14ac:dyDescent="0.25">
      <c r="A6" s="138" t="s">
        <v>1864</v>
      </c>
      <c r="B6" s="425"/>
      <c r="C6" s="425"/>
      <c r="D6" s="425"/>
      <c r="E6" s="204" t="s">
        <v>2418</v>
      </c>
      <c r="F6" s="426"/>
      <c r="G6" s="426"/>
      <c r="H6" s="426"/>
      <c r="I6" s="142" t="s">
        <v>1883</v>
      </c>
      <c r="J6" s="427"/>
      <c r="K6" s="428"/>
    </row>
    <row r="7" spans="1:11" x14ac:dyDescent="0.25">
      <c r="A7" s="135" t="s">
        <v>1865</v>
      </c>
      <c r="B7" s="429"/>
      <c r="C7" s="429"/>
      <c r="D7" s="429"/>
      <c r="E7" s="205" t="s">
        <v>2419</v>
      </c>
      <c r="F7" s="430"/>
      <c r="G7" s="430"/>
      <c r="H7" s="430"/>
      <c r="I7" s="134"/>
      <c r="J7" s="430"/>
      <c r="K7" s="431"/>
    </row>
    <row r="8" spans="1:11" x14ac:dyDescent="0.25">
      <c r="A8" s="397"/>
      <c r="B8" s="397"/>
      <c r="C8" s="397"/>
    </row>
    <row r="9" spans="1:11" x14ac:dyDescent="0.25">
      <c r="G9" s="154"/>
      <c r="I9" s="154"/>
      <c r="K9" s="154"/>
    </row>
    <row r="10" spans="1:11" x14ac:dyDescent="0.25">
      <c r="G10" s="154"/>
      <c r="I10" s="154"/>
      <c r="K10" s="154"/>
    </row>
    <row r="11" spans="1:11" x14ac:dyDescent="0.25">
      <c r="G11" s="154"/>
      <c r="I11" s="154"/>
      <c r="K11" s="154"/>
    </row>
    <row r="12" spans="1:11" x14ac:dyDescent="0.25">
      <c r="G12" s="154"/>
      <c r="I12" s="154"/>
      <c r="K12" s="154"/>
    </row>
    <row r="13" spans="1:11" x14ac:dyDescent="0.25">
      <c r="G13" s="154"/>
      <c r="I13" s="154"/>
      <c r="K13" s="154"/>
    </row>
    <row r="14" spans="1:11" x14ac:dyDescent="0.25">
      <c r="G14" s="154"/>
      <c r="I14" s="154"/>
      <c r="K14" s="154"/>
    </row>
    <row r="15" spans="1:11" x14ac:dyDescent="0.25">
      <c r="G15" s="154"/>
      <c r="I15" s="154"/>
      <c r="K15" s="154"/>
    </row>
    <row r="16" spans="1:11" x14ac:dyDescent="0.25">
      <c r="G16" s="154"/>
      <c r="I16" s="154"/>
      <c r="K16" s="154"/>
    </row>
    <row r="17" spans="7:11" x14ac:dyDescent="0.25">
      <c r="G17" s="154"/>
      <c r="I17" s="154"/>
      <c r="K17" s="154"/>
    </row>
    <row r="18" spans="7:11" x14ac:dyDescent="0.25">
      <c r="G18" s="154"/>
      <c r="I18" s="154"/>
      <c r="K18" s="154"/>
    </row>
    <row r="19" spans="7:11" x14ac:dyDescent="0.25">
      <c r="G19" s="154"/>
      <c r="I19" s="154"/>
      <c r="K19" s="154"/>
    </row>
    <row r="20" spans="7:11" x14ac:dyDescent="0.25">
      <c r="G20" s="154"/>
      <c r="I20" s="154"/>
      <c r="K20" s="154"/>
    </row>
    <row r="21" spans="7:11" x14ac:dyDescent="0.25">
      <c r="G21" s="154"/>
      <c r="I21" s="154"/>
      <c r="K21" s="154"/>
    </row>
    <row r="22" spans="7:11" x14ac:dyDescent="0.25">
      <c r="G22" s="154"/>
      <c r="I22" s="154"/>
      <c r="K22" s="154"/>
    </row>
    <row r="23" spans="7:11" x14ac:dyDescent="0.25">
      <c r="G23" s="154"/>
      <c r="I23" s="154"/>
      <c r="K23" s="154"/>
    </row>
    <row r="24" spans="7:11" x14ac:dyDescent="0.25">
      <c r="G24" s="154"/>
      <c r="I24" s="154"/>
      <c r="K24" s="154"/>
    </row>
    <row r="25" spans="7:11" x14ac:dyDescent="0.25">
      <c r="G25" s="154"/>
      <c r="I25" s="154"/>
      <c r="K25" s="154"/>
    </row>
    <row r="26" spans="7:11" x14ac:dyDescent="0.25">
      <c r="G26" s="154"/>
      <c r="I26" s="154"/>
      <c r="K26" s="154"/>
    </row>
    <row r="27" spans="7:11" x14ac:dyDescent="0.25">
      <c r="G27" s="154"/>
      <c r="I27" s="154"/>
      <c r="K27" s="154"/>
    </row>
    <row r="28" spans="7:11" x14ac:dyDescent="0.25">
      <c r="G28" s="154"/>
      <c r="I28" s="154"/>
      <c r="K28" s="154"/>
    </row>
    <row r="29" spans="7:11" x14ac:dyDescent="0.25">
      <c r="G29" s="154"/>
      <c r="I29" s="154"/>
      <c r="K29" s="154"/>
    </row>
    <row r="30" spans="7:11" x14ac:dyDescent="0.25">
      <c r="G30" s="154"/>
      <c r="I30" s="154"/>
      <c r="K30" s="154"/>
    </row>
    <row r="31" spans="7:11" x14ac:dyDescent="0.25">
      <c r="G31" s="154"/>
      <c r="I31" s="154"/>
      <c r="K31" s="154"/>
    </row>
    <row r="32" spans="7:11" x14ac:dyDescent="0.25">
      <c r="G32" s="154"/>
      <c r="I32" s="154"/>
      <c r="K32" s="154"/>
    </row>
    <row r="33" spans="2:14" x14ac:dyDescent="0.25">
      <c r="G33" s="154"/>
      <c r="I33" s="154"/>
      <c r="K33" s="154"/>
    </row>
    <row r="34" spans="2:14" x14ac:dyDescent="0.25">
      <c r="E34" s="154"/>
      <c r="G34" s="154"/>
      <c r="I34" s="154"/>
      <c r="K34" s="154"/>
    </row>
    <row r="35" spans="2:14" x14ac:dyDescent="0.25">
      <c r="E35" s="154"/>
      <c r="G35" s="154"/>
      <c r="I35" s="154"/>
      <c r="K35" s="154"/>
    </row>
    <row r="36" spans="2:14" x14ac:dyDescent="0.25">
      <c r="E36" s="154"/>
      <c r="G36" s="154"/>
      <c r="I36" s="154"/>
      <c r="K36" s="154"/>
      <c r="L36" s="149"/>
      <c r="M36" s="149"/>
      <c r="N36" s="149"/>
    </row>
    <row r="37" spans="2:14" x14ac:dyDescent="0.25">
      <c r="E37" s="124"/>
      <c r="F37" s="124"/>
      <c r="G37" s="124"/>
      <c r="H37" s="124"/>
      <c r="I37" s="154"/>
      <c r="K37" s="154"/>
    </row>
    <row r="38" spans="2:14" x14ac:dyDescent="0.25">
      <c r="B38" s="463"/>
      <c r="C38" s="463"/>
      <c r="D38" s="463"/>
      <c r="E38" s="218" t="s">
        <v>1881</v>
      </c>
      <c r="F38" s="219" t="s">
        <v>1880</v>
      </c>
      <c r="G38" s="144" t="s">
        <v>1879</v>
      </c>
      <c r="H38" s="144" t="s">
        <v>1878</v>
      </c>
      <c r="I38" s="220" t="s">
        <v>1877</v>
      </c>
      <c r="J38" s="145" t="s">
        <v>1876</v>
      </c>
      <c r="K38" s="154"/>
    </row>
    <row r="39" spans="2:14" x14ac:dyDescent="0.25">
      <c r="B39" s="388"/>
      <c r="C39" s="389"/>
      <c r="D39" s="389"/>
      <c r="E39" s="170"/>
      <c r="F39" s="131"/>
      <c r="G39" s="131"/>
      <c r="H39" s="131"/>
      <c r="I39" s="131"/>
      <c r="J39" s="170"/>
      <c r="K39" s="154"/>
    </row>
    <row r="40" spans="2:14" x14ac:dyDescent="0.25">
      <c r="B40" s="388"/>
      <c r="C40" s="389"/>
      <c r="D40" s="389"/>
      <c r="E40" s="170"/>
      <c r="F40" s="131"/>
      <c r="G40" s="131"/>
      <c r="H40" s="131"/>
      <c r="I40" s="131"/>
      <c r="J40" s="133"/>
      <c r="K40" s="154"/>
    </row>
    <row r="41" spans="2:14" x14ac:dyDescent="0.25">
      <c r="B41" s="388"/>
      <c r="C41" s="389"/>
      <c r="D41" s="389"/>
      <c r="E41" s="170"/>
      <c r="F41" s="131"/>
      <c r="G41" s="131"/>
      <c r="H41" s="131"/>
      <c r="I41" s="131"/>
      <c r="J41" s="133"/>
      <c r="K41" s="149"/>
    </row>
    <row r="42" spans="2:14" x14ac:dyDescent="0.25">
      <c r="B42" s="388"/>
      <c r="C42" s="389"/>
      <c r="D42" s="389"/>
      <c r="E42" s="170"/>
      <c r="F42" s="131"/>
      <c r="G42" s="131"/>
      <c r="H42" s="131"/>
      <c r="I42" s="131"/>
      <c r="J42" s="133"/>
      <c r="K42" s="154"/>
    </row>
    <row r="43" spans="2:14" x14ac:dyDescent="0.25">
      <c r="B43" s="388"/>
      <c r="C43" s="389"/>
      <c r="D43" s="389"/>
      <c r="E43" s="170"/>
      <c r="F43" s="131"/>
      <c r="G43" s="131"/>
      <c r="H43" s="131"/>
      <c r="I43" s="131"/>
      <c r="J43" s="133"/>
      <c r="K43" s="154"/>
    </row>
    <row r="44" spans="2:14" x14ac:dyDescent="0.25">
      <c r="B44" s="388"/>
      <c r="C44" s="389"/>
      <c r="D44" s="389"/>
      <c r="E44" s="170"/>
      <c r="F44" s="131"/>
      <c r="G44" s="131"/>
      <c r="H44" s="131"/>
      <c r="I44" s="131"/>
      <c r="J44" s="133"/>
      <c r="K44" s="154"/>
    </row>
    <row r="45" spans="2:14" x14ac:dyDescent="0.25">
      <c r="B45" s="388"/>
      <c r="C45" s="389"/>
      <c r="D45" s="389"/>
      <c r="E45" s="170"/>
      <c r="F45" s="131"/>
      <c r="G45" s="131"/>
      <c r="H45" s="131"/>
      <c r="I45" s="131"/>
      <c r="J45" s="133"/>
      <c r="K45" s="154"/>
    </row>
    <row r="46" spans="2:14" s="288" customFormat="1" x14ac:dyDescent="0.25">
      <c r="B46" s="286"/>
      <c r="C46" s="287"/>
      <c r="D46" s="287"/>
      <c r="E46" s="170"/>
      <c r="F46" s="131"/>
      <c r="G46" s="131"/>
      <c r="H46" s="131"/>
      <c r="I46" s="131"/>
      <c r="J46" s="133"/>
    </row>
    <row r="47" spans="2:14" x14ac:dyDescent="0.25">
      <c r="B47" s="388"/>
      <c r="C47" s="389"/>
      <c r="D47" s="389"/>
      <c r="E47" s="170"/>
      <c r="F47" s="131"/>
      <c r="G47" s="131"/>
      <c r="H47" s="131"/>
      <c r="I47" s="131"/>
      <c r="J47" s="133"/>
      <c r="K47" s="154"/>
    </row>
    <row r="48" spans="2:14" x14ac:dyDescent="0.25">
      <c r="B48" s="388"/>
      <c r="C48" s="389"/>
      <c r="D48" s="389"/>
      <c r="E48" s="170"/>
      <c r="F48" s="131"/>
      <c r="G48" s="131"/>
      <c r="H48" s="131"/>
      <c r="I48" s="131"/>
      <c r="J48" s="133"/>
      <c r="K48" s="154"/>
    </row>
    <row r="49" spans="2:11" x14ac:dyDescent="0.25">
      <c r="B49" s="388"/>
      <c r="C49" s="389"/>
      <c r="D49" s="389"/>
      <c r="E49" s="170"/>
      <c r="F49" s="131"/>
      <c r="G49" s="131"/>
      <c r="H49" s="131"/>
      <c r="I49" s="131"/>
      <c r="J49" s="133"/>
      <c r="K49" s="154"/>
    </row>
    <row r="50" spans="2:11" x14ac:dyDescent="0.25">
      <c r="B50" s="388"/>
      <c r="C50" s="389"/>
      <c r="D50" s="389"/>
      <c r="E50" s="170"/>
      <c r="F50" s="131"/>
      <c r="G50" s="131"/>
      <c r="H50" s="131"/>
      <c r="I50" s="131"/>
      <c r="J50" s="133"/>
      <c r="K50" s="154"/>
    </row>
    <row r="51" spans="2:11" x14ac:dyDescent="0.25">
      <c r="B51" s="388"/>
      <c r="C51" s="389"/>
      <c r="D51" s="389"/>
      <c r="E51" s="170"/>
      <c r="F51" s="131"/>
      <c r="G51" s="131"/>
      <c r="H51" s="131"/>
      <c r="I51" s="131"/>
      <c r="J51" s="133"/>
      <c r="K51" s="154"/>
    </row>
    <row r="52" spans="2:11" x14ac:dyDescent="0.25">
      <c r="B52" s="388"/>
      <c r="C52" s="389"/>
      <c r="D52" s="389"/>
      <c r="E52" s="170"/>
      <c r="F52" s="131"/>
      <c r="G52" s="131"/>
      <c r="H52" s="131"/>
      <c r="I52" s="131"/>
      <c r="J52" s="133"/>
      <c r="K52" s="154"/>
    </row>
    <row r="53" spans="2:11" x14ac:dyDescent="0.25">
      <c r="B53" s="388"/>
      <c r="C53" s="389"/>
      <c r="D53" s="389"/>
      <c r="E53" s="170"/>
      <c r="F53" s="131"/>
      <c r="G53" s="131"/>
      <c r="H53" s="131"/>
      <c r="I53" s="131"/>
      <c r="J53" s="133"/>
      <c r="K53" s="154"/>
    </row>
    <row r="54" spans="2:11" x14ac:dyDescent="0.25">
      <c r="B54" s="422"/>
      <c r="C54" s="423"/>
      <c r="D54" s="423"/>
      <c r="E54" s="182"/>
      <c r="F54" s="131"/>
      <c r="G54" s="131"/>
      <c r="H54" s="131"/>
      <c r="I54" s="131"/>
      <c r="J54" s="170"/>
      <c r="K54" s="154"/>
    </row>
    <row r="55" spans="2:11" x14ac:dyDescent="0.25">
      <c r="B55" s="417"/>
      <c r="C55" s="418"/>
      <c r="D55" s="418"/>
      <c r="E55" s="180"/>
      <c r="F55" s="221"/>
      <c r="G55" s="222"/>
      <c r="H55" s="222"/>
      <c r="I55" s="223"/>
      <c r="J55" s="180"/>
      <c r="K55" s="154"/>
    </row>
    <row r="56" spans="2:11" x14ac:dyDescent="0.25">
      <c r="B56" s="213"/>
      <c r="C56" s="214"/>
      <c r="D56" s="214"/>
      <c r="E56" s="216"/>
      <c r="F56" s="216"/>
      <c r="G56" s="216"/>
      <c r="H56" s="216"/>
      <c r="I56" s="216"/>
      <c r="J56" s="217"/>
      <c r="K56" s="154"/>
    </row>
    <row r="57" spans="2:11" x14ac:dyDescent="0.25">
      <c r="B57" s="463"/>
      <c r="C57" s="463"/>
      <c r="D57" s="463"/>
      <c r="E57" s="218" t="s">
        <v>1881</v>
      </c>
      <c r="F57" s="219" t="s">
        <v>1880</v>
      </c>
      <c r="G57" s="144" t="s">
        <v>1879</v>
      </c>
      <c r="H57" s="144" t="s">
        <v>1878</v>
      </c>
      <c r="I57" s="220" t="s">
        <v>1877</v>
      </c>
      <c r="J57" s="145" t="s">
        <v>1876</v>
      </c>
      <c r="K57" s="154"/>
    </row>
    <row r="58" spans="2:11" x14ac:dyDescent="0.25">
      <c r="B58" s="411"/>
      <c r="C58" s="412"/>
      <c r="D58" s="413"/>
      <c r="E58" s="133"/>
      <c r="F58" s="131"/>
      <c r="G58" s="131"/>
      <c r="H58" s="131"/>
      <c r="I58" s="131"/>
      <c r="J58" s="133"/>
      <c r="K58" s="154"/>
    </row>
    <row r="59" spans="2:11" x14ac:dyDescent="0.25">
      <c r="B59" s="411"/>
      <c r="C59" s="412"/>
      <c r="D59" s="413"/>
      <c r="E59" s="133"/>
      <c r="F59" s="131"/>
      <c r="G59" s="131"/>
      <c r="H59" s="131"/>
      <c r="I59" s="131"/>
      <c r="J59" s="133"/>
      <c r="K59" s="154"/>
    </row>
    <row r="60" spans="2:11" x14ac:dyDescent="0.25">
      <c r="B60" s="411"/>
      <c r="C60" s="412"/>
      <c r="D60" s="413"/>
      <c r="E60" s="133"/>
      <c r="F60" s="131"/>
      <c r="G60" s="131"/>
      <c r="H60" s="131"/>
      <c r="I60" s="131"/>
      <c r="J60" s="133"/>
      <c r="K60" s="129"/>
    </row>
    <row r="61" spans="2:11" x14ac:dyDescent="0.25">
      <c r="B61" s="411"/>
      <c r="C61" s="412"/>
      <c r="D61" s="413"/>
      <c r="E61" s="133"/>
      <c r="F61" s="131"/>
      <c r="G61" s="131"/>
      <c r="H61" s="131"/>
      <c r="I61" s="131"/>
      <c r="J61" s="133"/>
      <c r="K61" s="129"/>
    </row>
    <row r="62" spans="2:11" x14ac:dyDescent="0.25">
      <c r="B62" s="411"/>
      <c r="C62" s="412"/>
      <c r="D62" s="413"/>
      <c r="E62" s="133"/>
      <c r="F62" s="131"/>
      <c r="G62" s="131"/>
      <c r="H62" s="131"/>
      <c r="I62" s="131"/>
      <c r="J62" s="133"/>
      <c r="K62" s="129"/>
    </row>
    <row r="63" spans="2:11" x14ac:dyDescent="0.25">
      <c r="B63" s="411"/>
      <c r="C63" s="412"/>
      <c r="D63" s="413"/>
      <c r="E63" s="133"/>
      <c r="F63" s="131"/>
      <c r="G63" s="131"/>
      <c r="H63" s="131"/>
      <c r="I63" s="131"/>
      <c r="J63" s="133"/>
      <c r="K63" s="129"/>
    </row>
    <row r="64" spans="2:11" x14ac:dyDescent="0.25">
      <c r="B64" s="411"/>
      <c r="C64" s="412"/>
      <c r="D64" s="413"/>
      <c r="E64" s="133"/>
      <c r="F64" s="131"/>
      <c r="G64" s="131"/>
      <c r="H64" s="131"/>
      <c r="I64" s="131"/>
      <c r="J64" s="133"/>
      <c r="K64" s="129"/>
    </row>
    <row r="65" spans="2:11" x14ac:dyDescent="0.25">
      <c r="B65" s="411"/>
      <c r="C65" s="412"/>
      <c r="D65" s="413"/>
      <c r="E65" s="133"/>
      <c r="F65" s="131"/>
      <c r="G65" s="131"/>
      <c r="H65" s="131"/>
      <c r="I65" s="131"/>
      <c r="J65" s="133"/>
      <c r="K65" s="129"/>
    </row>
    <row r="66" spans="2:11" x14ac:dyDescent="0.25">
      <c r="B66" s="411"/>
      <c r="C66" s="412"/>
      <c r="D66" s="413"/>
      <c r="E66" s="133"/>
      <c r="F66" s="131"/>
      <c r="G66" s="131"/>
      <c r="H66" s="131"/>
      <c r="I66" s="131"/>
      <c r="J66" s="133"/>
      <c r="K66" s="129"/>
    </row>
    <row r="67" spans="2:11" x14ac:dyDescent="0.25">
      <c r="B67" s="411"/>
      <c r="C67" s="412"/>
      <c r="D67" s="413"/>
      <c r="E67" s="133"/>
      <c r="F67" s="131"/>
      <c r="G67" s="131"/>
      <c r="H67" s="131"/>
      <c r="I67" s="131"/>
      <c r="J67" s="133"/>
      <c r="K67" s="129"/>
    </row>
    <row r="68" spans="2:11" x14ac:dyDescent="0.25">
      <c r="B68" s="411"/>
      <c r="C68" s="412"/>
      <c r="D68" s="413"/>
      <c r="E68" s="133"/>
      <c r="F68" s="131"/>
      <c r="G68" s="131"/>
      <c r="H68" s="131"/>
      <c r="I68" s="131"/>
      <c r="J68" s="133"/>
      <c r="K68" s="129"/>
    </row>
    <row r="69" spans="2:11" x14ac:dyDescent="0.25">
      <c r="B69" s="411"/>
      <c r="C69" s="412"/>
      <c r="D69" s="413"/>
      <c r="E69" s="133"/>
      <c r="F69" s="131"/>
      <c r="G69" s="131"/>
      <c r="H69" s="131"/>
      <c r="I69" s="131"/>
      <c r="J69" s="133"/>
      <c r="K69" s="129"/>
    </row>
    <row r="70" spans="2:11" x14ac:dyDescent="0.25">
      <c r="B70" s="411"/>
      <c r="C70" s="412"/>
      <c r="D70" s="413"/>
      <c r="E70" s="133"/>
      <c r="F70" s="131"/>
      <c r="G70" s="131"/>
      <c r="H70" s="131"/>
      <c r="I70" s="131"/>
      <c r="J70" s="133"/>
      <c r="K70" s="129"/>
    </row>
    <row r="71" spans="2:11" x14ac:dyDescent="0.25">
      <c r="B71" s="411"/>
      <c r="C71" s="412"/>
      <c r="D71" s="413"/>
      <c r="E71" s="133"/>
      <c r="F71" s="131"/>
      <c r="G71" s="131"/>
      <c r="H71" s="131"/>
      <c r="I71" s="131"/>
      <c r="J71" s="133"/>
      <c r="K71" s="129"/>
    </row>
    <row r="72" spans="2:11" x14ac:dyDescent="0.25">
      <c r="B72" s="411"/>
      <c r="C72" s="412"/>
      <c r="D72" s="413"/>
      <c r="E72" s="133"/>
      <c r="F72" s="131"/>
      <c r="G72" s="131"/>
      <c r="H72" s="131"/>
      <c r="I72" s="131"/>
      <c r="J72" s="133"/>
      <c r="K72" s="129"/>
    </row>
    <row r="73" spans="2:11" x14ac:dyDescent="0.25">
      <c r="B73" s="411"/>
      <c r="C73" s="412"/>
      <c r="D73" s="413"/>
      <c r="E73" s="133"/>
      <c r="F73" s="131"/>
      <c r="G73" s="131"/>
      <c r="H73" s="131"/>
      <c r="I73" s="131"/>
      <c r="J73" s="133"/>
      <c r="K73" s="129"/>
    </row>
    <row r="74" spans="2:11" x14ac:dyDescent="0.25">
      <c r="B74" s="411"/>
      <c r="C74" s="412"/>
      <c r="D74" s="413"/>
      <c r="E74" s="133"/>
      <c r="F74" s="131"/>
      <c r="G74" s="131"/>
      <c r="H74" s="131"/>
      <c r="I74" s="131"/>
      <c r="J74" s="133"/>
      <c r="K74" s="129"/>
    </row>
    <row r="75" spans="2:11" x14ac:dyDescent="0.25">
      <c r="B75" s="411"/>
      <c r="C75" s="412"/>
      <c r="D75" s="413"/>
      <c r="E75" s="133"/>
      <c r="F75" s="131"/>
      <c r="G75" s="131"/>
      <c r="H75" s="131"/>
      <c r="I75" s="131"/>
      <c r="J75" s="133"/>
      <c r="K75" s="129"/>
    </row>
    <row r="76" spans="2:11" x14ac:dyDescent="0.25">
      <c r="B76" s="411"/>
      <c r="C76" s="412"/>
      <c r="D76" s="413"/>
      <c r="E76" s="133"/>
      <c r="F76" s="131"/>
      <c r="G76" s="131"/>
      <c r="H76" s="131"/>
      <c r="I76" s="131"/>
      <c r="J76" s="133"/>
      <c r="K76" s="129"/>
    </row>
    <row r="77" spans="2:11" x14ac:dyDescent="0.25">
      <c r="B77" s="411"/>
      <c r="C77" s="412"/>
      <c r="D77" s="413"/>
      <c r="E77" s="133"/>
      <c r="F77" s="131"/>
      <c r="G77" s="131"/>
      <c r="H77" s="131"/>
      <c r="I77" s="131"/>
      <c r="J77" s="133"/>
      <c r="K77" s="129"/>
    </row>
    <row r="78" spans="2:11" x14ac:dyDescent="0.25">
      <c r="B78" s="411"/>
      <c r="C78" s="412"/>
      <c r="D78" s="413"/>
      <c r="E78" s="133"/>
      <c r="F78" s="131"/>
      <c r="G78" s="131"/>
      <c r="H78" s="131"/>
      <c r="I78" s="131"/>
      <c r="J78" s="133"/>
      <c r="K78" s="129"/>
    </row>
    <row r="79" spans="2:11" x14ac:dyDescent="0.25">
      <c r="B79" s="411"/>
      <c r="C79" s="412"/>
      <c r="D79" s="413"/>
      <c r="E79" s="133"/>
      <c r="F79" s="131"/>
      <c r="G79" s="131"/>
      <c r="H79" s="131"/>
      <c r="I79" s="131"/>
      <c r="J79" s="133"/>
      <c r="K79" s="129"/>
    </row>
    <row r="80" spans="2:11" x14ac:dyDescent="0.25">
      <c r="B80" s="411"/>
      <c r="C80" s="412"/>
      <c r="D80" s="413"/>
      <c r="E80" s="178"/>
      <c r="F80" s="131"/>
      <c r="G80" s="131"/>
      <c r="H80" s="131"/>
      <c r="I80" s="131"/>
      <c r="J80" s="178"/>
      <c r="K80" s="129"/>
    </row>
    <row r="81" spans="1:12" x14ac:dyDescent="0.25">
      <c r="B81" s="414"/>
      <c r="C81" s="415"/>
      <c r="D81" s="416"/>
      <c r="E81" s="179"/>
      <c r="F81" s="197"/>
      <c r="G81" s="183"/>
      <c r="H81" s="183"/>
      <c r="I81" s="179"/>
      <c r="J81" s="179"/>
      <c r="K81" s="129"/>
    </row>
    <row r="82" spans="1:12" x14ac:dyDescent="0.25">
      <c r="E82" s="154"/>
      <c r="G82" s="154"/>
      <c r="I82" s="154"/>
      <c r="K82" s="154"/>
    </row>
    <row r="83" spans="1:12" x14ac:dyDescent="0.25">
      <c r="E83" s="154"/>
      <c r="G83" s="154"/>
      <c r="I83" s="154"/>
      <c r="K83" s="154"/>
    </row>
    <row r="84" spans="1:12" x14ac:dyDescent="0.25">
      <c r="E84" s="154"/>
      <c r="G84" s="154"/>
      <c r="I84" s="154"/>
      <c r="K84" s="154"/>
    </row>
    <row r="85" spans="1:12" x14ac:dyDescent="0.25">
      <c r="E85" s="154"/>
      <c r="G85" s="154"/>
      <c r="I85" s="154"/>
      <c r="K85" s="154"/>
    </row>
    <row r="86" spans="1:12" x14ac:dyDescent="0.25">
      <c r="E86" s="154"/>
      <c r="G86" s="154"/>
      <c r="I86" s="154"/>
      <c r="K86" s="154"/>
    </row>
    <row r="87" spans="1:12" x14ac:dyDescent="0.25">
      <c r="E87" s="154"/>
      <c r="G87" s="154"/>
      <c r="I87" s="154"/>
      <c r="K87" s="154"/>
    </row>
    <row r="88" spans="1:12" x14ac:dyDescent="0.25">
      <c r="E88" s="154"/>
      <c r="G88" s="154"/>
      <c r="I88" s="154"/>
      <c r="K88" s="154"/>
    </row>
    <row r="89" spans="1:12" x14ac:dyDescent="0.25">
      <c r="E89" s="154"/>
      <c r="G89" s="154"/>
      <c r="I89" s="154"/>
      <c r="K89" s="154"/>
    </row>
    <row r="90" spans="1:12" x14ac:dyDescent="0.25">
      <c r="E90" s="154"/>
      <c r="G90" s="154"/>
      <c r="I90" s="154"/>
      <c r="K90" s="154"/>
    </row>
    <row r="91" spans="1:12" x14ac:dyDescent="0.25">
      <c r="E91" s="154"/>
      <c r="G91" s="154"/>
      <c r="I91" s="154"/>
      <c r="K91" s="154"/>
    </row>
    <row r="92" spans="1:12" x14ac:dyDescent="0.25">
      <c r="E92" s="154"/>
      <c r="G92" s="154"/>
      <c r="I92" s="154"/>
      <c r="K92" s="154"/>
    </row>
    <row r="93" spans="1:12" x14ac:dyDescent="0.25">
      <c r="E93" s="154"/>
      <c r="G93" s="154"/>
      <c r="I93" s="154"/>
      <c r="K93" s="154"/>
    </row>
    <row r="94" spans="1:12" s="149" customFormat="1" x14ac:dyDescent="0.25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</row>
    <row r="95" spans="1:12" s="118" customFormat="1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</row>
    <row r="96" spans="1:12" x14ac:dyDescent="0.25">
      <c r="E96" s="154"/>
      <c r="G96" s="154"/>
      <c r="I96" s="154"/>
      <c r="K96" s="154"/>
    </row>
    <row r="97" spans="1:20" x14ac:dyDescent="0.25">
      <c r="E97" s="154"/>
      <c r="G97" s="154"/>
      <c r="I97" s="154"/>
      <c r="K97" s="154"/>
    </row>
    <row r="98" spans="1:20" x14ac:dyDescent="0.25">
      <c r="A98" s="399" t="s">
        <v>1875</v>
      </c>
      <c r="B98" s="400"/>
      <c r="C98" s="400"/>
      <c r="D98" s="400"/>
      <c r="E98" s="400"/>
      <c r="F98" s="400"/>
      <c r="G98" s="400"/>
      <c r="H98" s="400"/>
      <c r="I98" s="400"/>
      <c r="J98" s="400"/>
      <c r="K98" s="401"/>
    </row>
    <row r="99" spans="1:20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N99" s="226"/>
    </row>
    <row r="100" spans="1:20" s="163" customFormat="1" x14ac:dyDescent="0.25">
      <c r="A100" s="405"/>
      <c r="B100" s="406"/>
      <c r="C100" s="406"/>
      <c r="D100" s="225"/>
      <c r="E100" s="224"/>
      <c r="F100" s="225"/>
      <c r="G100" s="224"/>
      <c r="H100" s="225"/>
      <c r="I100" s="224"/>
      <c r="J100" s="225"/>
      <c r="K100" s="224"/>
    </row>
    <row r="101" spans="1:20" x14ac:dyDescent="0.25">
      <c r="A101" s="391"/>
      <c r="B101" s="392"/>
      <c r="C101" s="393"/>
      <c r="D101" s="188"/>
      <c r="E101" s="117"/>
      <c r="F101" s="188"/>
      <c r="G101" s="117"/>
      <c r="H101" s="188"/>
      <c r="I101" s="117"/>
      <c r="J101" s="188"/>
      <c r="K101" s="117"/>
    </row>
    <row r="102" spans="1:20" s="313" customFormat="1" x14ac:dyDescent="0.25">
      <c r="A102" s="391"/>
      <c r="B102" s="392"/>
      <c r="C102" s="393"/>
      <c r="D102" s="188"/>
      <c r="E102" s="117"/>
      <c r="F102" s="188"/>
      <c r="G102" s="117"/>
      <c r="H102" s="188"/>
      <c r="I102" s="117"/>
      <c r="J102" s="188"/>
      <c r="K102" s="117"/>
    </row>
    <row r="103" spans="1:20" x14ac:dyDescent="0.25">
      <c r="A103" s="388"/>
      <c r="B103" s="389"/>
      <c r="C103" s="390"/>
      <c r="D103" s="185"/>
      <c r="E103" s="115"/>
      <c r="F103" s="185"/>
      <c r="G103" s="115"/>
      <c r="H103" s="185"/>
      <c r="I103" s="115"/>
      <c r="J103" s="185"/>
      <c r="K103" s="115"/>
    </row>
    <row r="104" spans="1:20" x14ac:dyDescent="0.25">
      <c r="A104" s="391"/>
      <c r="B104" s="392"/>
      <c r="C104" s="393"/>
      <c r="D104" s="195"/>
      <c r="E104" s="117"/>
      <c r="F104" s="195"/>
      <c r="G104" s="117"/>
      <c r="H104" s="195"/>
      <c r="I104" s="117"/>
      <c r="J104" s="195"/>
      <c r="K104" s="117"/>
      <c r="M104" s="149"/>
      <c r="N104" s="149"/>
      <c r="O104" s="149"/>
      <c r="P104" s="149"/>
      <c r="Q104" s="149"/>
      <c r="R104" s="149"/>
      <c r="S104" s="149"/>
      <c r="T104" s="149"/>
    </row>
    <row r="105" spans="1:20" s="163" customFormat="1" x14ac:dyDescent="0.25">
      <c r="A105" s="388"/>
      <c r="B105" s="389"/>
      <c r="C105" s="390"/>
      <c r="D105" s="185"/>
      <c r="E105" s="115"/>
      <c r="F105" s="185"/>
      <c r="G105" s="115"/>
      <c r="H105" s="185"/>
      <c r="I105" s="115"/>
      <c r="J105" s="185"/>
      <c r="K105" s="115"/>
      <c r="L105" s="149"/>
      <c r="M105" s="149"/>
      <c r="N105" s="149"/>
    </row>
    <row r="106" spans="1:20" s="313" customFormat="1" x14ac:dyDescent="0.25">
      <c r="A106" s="391"/>
      <c r="B106" s="392"/>
      <c r="C106" s="393"/>
      <c r="D106" s="188"/>
      <c r="E106" s="117"/>
      <c r="F106" s="188"/>
      <c r="G106" s="117"/>
      <c r="H106" s="188"/>
      <c r="I106" s="117"/>
      <c r="J106" s="188"/>
      <c r="K106" s="117"/>
    </row>
    <row r="107" spans="1:20" s="313" customFormat="1" x14ac:dyDescent="0.25">
      <c r="A107" s="445"/>
      <c r="B107" s="446"/>
      <c r="C107" s="447"/>
      <c r="D107" s="379"/>
      <c r="E107" s="380"/>
      <c r="F107" s="379"/>
      <c r="G107" s="380"/>
      <c r="H107" s="379"/>
      <c r="I107" s="380"/>
      <c r="J107" s="379"/>
      <c r="K107" s="380"/>
    </row>
    <row r="108" spans="1:20" s="313" customFormat="1" x14ac:dyDescent="0.25">
      <c r="A108" s="388"/>
      <c r="B108" s="389"/>
      <c r="C108" s="390"/>
      <c r="D108" s="185"/>
      <c r="E108" s="115"/>
      <c r="F108" s="185"/>
      <c r="G108" s="115"/>
      <c r="H108" s="185"/>
      <c r="I108" s="115"/>
      <c r="J108" s="185"/>
      <c r="K108" s="115"/>
    </row>
    <row r="109" spans="1:20" s="313" customFormat="1" x14ac:dyDescent="0.25">
      <c r="A109" s="391"/>
      <c r="B109" s="392"/>
      <c r="C109" s="393"/>
      <c r="D109" s="228"/>
      <c r="E109" s="117"/>
      <c r="F109" s="228"/>
      <c r="G109" s="117"/>
      <c r="H109" s="228"/>
      <c r="I109" s="117"/>
      <c r="J109" s="228"/>
      <c r="K109" s="117"/>
      <c r="M109" s="312"/>
      <c r="N109" s="312"/>
      <c r="O109" s="312"/>
      <c r="P109" s="312"/>
      <c r="Q109" s="312"/>
      <c r="R109" s="312"/>
      <c r="S109" s="312"/>
      <c r="T109" s="312"/>
    </row>
    <row r="110" spans="1:20" s="313" customFormat="1" x14ac:dyDescent="0.25">
      <c r="A110" s="388"/>
      <c r="B110" s="389"/>
      <c r="C110" s="390"/>
      <c r="D110" s="229"/>
      <c r="E110" s="115"/>
      <c r="F110" s="229"/>
      <c r="G110" s="115"/>
      <c r="H110" s="229"/>
      <c r="I110" s="115"/>
      <c r="J110" s="229"/>
      <c r="K110" s="115"/>
      <c r="L110" s="312"/>
      <c r="M110" s="312"/>
      <c r="N110" s="312"/>
    </row>
    <row r="111" spans="1:20" s="163" customFormat="1" x14ac:dyDescent="0.25">
      <c r="A111" s="388"/>
      <c r="B111" s="389"/>
      <c r="C111" s="390"/>
      <c r="D111" s="229"/>
      <c r="E111" s="115"/>
      <c r="F111" s="229"/>
      <c r="G111" s="115"/>
      <c r="H111" s="229"/>
      <c r="I111" s="115"/>
      <c r="J111" s="229"/>
      <c r="K111" s="115"/>
      <c r="L111" s="149"/>
      <c r="M111" s="149"/>
      <c r="N111" s="149"/>
    </row>
    <row r="112" spans="1:20" s="163" customFormat="1" x14ac:dyDescent="0.25">
      <c r="A112" s="388"/>
      <c r="B112" s="389"/>
      <c r="C112" s="390"/>
      <c r="D112" s="229"/>
      <c r="E112" s="115"/>
      <c r="F112" s="229"/>
      <c r="G112" s="115"/>
      <c r="H112" s="229"/>
      <c r="I112" s="115"/>
      <c r="J112" s="229"/>
      <c r="K112" s="115"/>
      <c r="L112" s="149"/>
      <c r="M112" s="149"/>
      <c r="N112" s="149"/>
    </row>
    <row r="113" spans="1:20" s="163" customFormat="1" x14ac:dyDescent="0.25">
      <c r="A113" s="391"/>
      <c r="B113" s="392"/>
      <c r="C113" s="393"/>
      <c r="D113" s="147"/>
      <c r="E113" s="117"/>
      <c r="F113" s="147"/>
      <c r="G113" s="117"/>
      <c r="H113" s="147"/>
      <c r="I113" s="117"/>
      <c r="J113" s="147"/>
      <c r="K113" s="117"/>
      <c r="L113" s="149"/>
      <c r="M113" s="149"/>
      <c r="N113" s="149"/>
    </row>
    <row r="114" spans="1:20" x14ac:dyDescent="0.25">
      <c r="A114" s="388"/>
      <c r="B114" s="389"/>
      <c r="C114" s="390"/>
      <c r="D114" s="229"/>
      <c r="E114" s="115"/>
      <c r="F114" s="229"/>
      <c r="G114" s="115"/>
      <c r="H114" s="229"/>
      <c r="I114" s="115"/>
      <c r="J114" s="229"/>
      <c r="K114" s="115"/>
      <c r="M114" s="149"/>
      <c r="N114" s="149"/>
      <c r="O114" s="149"/>
      <c r="P114" s="149"/>
      <c r="Q114" s="149"/>
      <c r="R114" s="149"/>
      <c r="S114" s="149"/>
      <c r="T114" s="149"/>
    </row>
    <row r="115" spans="1:20" s="118" customFormat="1" x14ac:dyDescent="0.25">
      <c r="A115" s="388"/>
      <c r="B115" s="389"/>
      <c r="C115" s="390"/>
      <c r="D115" s="161"/>
      <c r="E115" s="115"/>
      <c r="F115" s="161"/>
      <c r="G115" s="115"/>
      <c r="H115" s="161"/>
      <c r="I115" s="115"/>
      <c r="J115" s="229"/>
      <c r="K115" s="115"/>
    </row>
    <row r="116" spans="1:20" x14ac:dyDescent="0.25">
      <c r="A116" s="388"/>
      <c r="B116" s="389"/>
      <c r="C116" s="390"/>
      <c r="D116" s="161"/>
      <c r="E116" s="115"/>
      <c r="F116" s="161"/>
      <c r="G116" s="115"/>
      <c r="H116" s="161"/>
      <c r="I116" s="115"/>
      <c r="J116" s="229"/>
      <c r="K116" s="115"/>
    </row>
    <row r="117" spans="1:20" x14ac:dyDescent="0.25">
      <c r="A117" s="388"/>
      <c r="B117" s="389"/>
      <c r="C117" s="390"/>
      <c r="D117" s="161"/>
      <c r="E117" s="115"/>
      <c r="F117" s="161"/>
      <c r="G117" s="115"/>
      <c r="H117" s="161"/>
      <c r="I117" s="115"/>
      <c r="J117" s="229"/>
      <c r="K117" s="115"/>
    </row>
    <row r="118" spans="1:20" x14ac:dyDescent="0.25">
      <c r="A118" s="407"/>
      <c r="B118" s="408"/>
      <c r="C118" s="409"/>
      <c r="D118" s="162"/>
      <c r="E118" s="119"/>
      <c r="F118" s="162"/>
      <c r="G118" s="119"/>
      <c r="H118" s="162"/>
      <c r="I118" s="119"/>
      <c r="J118" s="387"/>
      <c r="K118" s="119"/>
    </row>
    <row r="119" spans="1:20" x14ac:dyDescent="0.25">
      <c r="A119" s="410"/>
      <c r="B119" s="410"/>
      <c r="C119" s="410"/>
      <c r="H119" s="128"/>
    </row>
    <row r="120" spans="1:20" x14ac:dyDescent="0.25">
      <c r="A120" s="405"/>
      <c r="B120" s="406"/>
      <c r="C120" s="406"/>
      <c r="D120" s="225"/>
      <c r="E120" s="224"/>
      <c r="F120" s="225"/>
      <c r="G120" s="224"/>
      <c r="H120" s="225"/>
      <c r="I120" s="224"/>
      <c r="J120" s="225"/>
      <c r="K120" s="224"/>
    </row>
    <row r="121" spans="1:20" x14ac:dyDescent="0.25">
      <c r="A121" s="424"/>
      <c r="B121" s="410"/>
      <c r="C121" s="462"/>
      <c r="D121" s="185"/>
      <c r="E121" s="115"/>
      <c r="F121" s="185"/>
      <c r="G121" s="115"/>
      <c r="H121" s="185"/>
      <c r="I121" s="115"/>
      <c r="J121" s="185"/>
      <c r="K121" s="115"/>
    </row>
    <row r="122" spans="1:20" x14ac:dyDescent="0.25">
      <c r="A122" s="388"/>
      <c r="B122" s="389"/>
      <c r="C122" s="390"/>
      <c r="D122" s="127"/>
      <c r="E122" s="115"/>
      <c r="F122" s="127"/>
      <c r="G122" s="115"/>
      <c r="H122" s="185"/>
      <c r="I122" s="115"/>
      <c r="J122" s="185"/>
      <c r="K122" s="115"/>
    </row>
    <row r="123" spans="1:20" x14ac:dyDescent="0.25">
      <c r="A123" s="448"/>
      <c r="B123" s="449"/>
      <c r="C123" s="450"/>
      <c r="D123" s="357"/>
      <c r="E123" s="358"/>
      <c r="F123" s="357"/>
      <c r="G123" s="358"/>
      <c r="H123" s="367"/>
      <c r="I123" s="358"/>
      <c r="J123" s="367"/>
      <c r="K123" s="358"/>
    </row>
    <row r="124" spans="1:20" x14ac:dyDescent="0.25">
      <c r="A124" s="388"/>
      <c r="B124" s="389"/>
      <c r="C124" s="390"/>
      <c r="D124" s="127"/>
      <c r="E124" s="115"/>
      <c r="F124" s="127"/>
      <c r="G124" s="115"/>
      <c r="H124" s="185"/>
      <c r="I124" s="115"/>
      <c r="J124" s="185"/>
      <c r="K124" s="115"/>
    </row>
    <row r="125" spans="1:20" x14ac:dyDescent="0.25">
      <c r="A125" s="388"/>
      <c r="B125" s="389"/>
      <c r="C125" s="390"/>
      <c r="D125" s="127"/>
      <c r="E125" s="115"/>
      <c r="F125" s="127"/>
      <c r="G125" s="115"/>
      <c r="H125" s="185"/>
      <c r="I125" s="115"/>
      <c r="J125" s="185"/>
      <c r="K125" s="115"/>
    </row>
    <row r="126" spans="1:20" x14ac:dyDescent="0.25">
      <c r="A126" s="448"/>
      <c r="B126" s="449"/>
      <c r="C126" s="450"/>
      <c r="D126" s="357"/>
      <c r="E126" s="358"/>
      <c r="F126" s="357"/>
      <c r="G126" s="358"/>
      <c r="H126" s="367"/>
      <c r="I126" s="358"/>
      <c r="J126" s="367"/>
      <c r="K126" s="358"/>
    </row>
    <row r="127" spans="1:20" x14ac:dyDescent="0.25">
      <c r="A127" s="388"/>
      <c r="B127" s="389"/>
      <c r="C127" s="390"/>
      <c r="D127" s="127"/>
      <c r="E127" s="115"/>
      <c r="F127" s="127"/>
      <c r="G127" s="115"/>
      <c r="H127" s="185"/>
      <c r="I127" s="115"/>
      <c r="J127" s="185"/>
      <c r="K127" s="115"/>
    </row>
    <row r="128" spans="1:20" x14ac:dyDescent="0.25">
      <c r="A128" s="388"/>
      <c r="B128" s="389"/>
      <c r="C128" s="390"/>
      <c r="D128" s="127"/>
      <c r="E128" s="115"/>
      <c r="F128" s="127"/>
      <c r="G128" s="115"/>
      <c r="H128" s="185"/>
      <c r="I128" s="115"/>
      <c r="J128" s="185"/>
      <c r="K128" s="115"/>
    </row>
    <row r="129" spans="1:11" s="313" customFormat="1" x14ac:dyDescent="0.25">
      <c r="A129" s="448"/>
      <c r="B129" s="449"/>
      <c r="C129" s="450"/>
      <c r="D129" s="357"/>
      <c r="E129" s="358"/>
      <c r="F129" s="357"/>
      <c r="G129" s="358"/>
      <c r="H129" s="367"/>
      <c r="I129" s="358"/>
      <c r="J129" s="367"/>
      <c r="K129" s="358"/>
    </row>
    <row r="130" spans="1:11" s="313" customFormat="1" x14ac:dyDescent="0.25">
      <c r="A130" s="388"/>
      <c r="B130" s="389"/>
      <c r="C130" s="390"/>
      <c r="D130" s="127"/>
      <c r="E130" s="115"/>
      <c r="F130" s="127"/>
      <c r="G130" s="115"/>
      <c r="H130" s="185"/>
      <c r="I130" s="115"/>
      <c r="J130" s="185"/>
      <c r="K130" s="115"/>
    </row>
    <row r="131" spans="1:11" s="313" customFormat="1" x14ac:dyDescent="0.25">
      <c r="A131" s="388"/>
      <c r="B131" s="389"/>
      <c r="C131" s="390"/>
      <c r="D131" s="127"/>
      <c r="E131" s="115"/>
      <c r="F131" s="127"/>
      <c r="G131" s="115"/>
      <c r="H131" s="185"/>
      <c r="I131" s="115"/>
      <c r="J131" s="185"/>
      <c r="K131" s="115"/>
    </row>
    <row r="132" spans="1:11" s="313" customFormat="1" x14ac:dyDescent="0.25">
      <c r="A132" s="448"/>
      <c r="B132" s="449"/>
      <c r="C132" s="450"/>
      <c r="D132" s="357"/>
      <c r="E132" s="358"/>
      <c r="F132" s="357"/>
      <c r="G132" s="358"/>
      <c r="H132" s="367"/>
      <c r="I132" s="358"/>
      <c r="J132" s="367"/>
      <c r="K132" s="358"/>
    </row>
    <row r="133" spans="1:11" x14ac:dyDescent="0.25">
      <c r="A133" s="459"/>
      <c r="B133" s="460"/>
      <c r="C133" s="461"/>
      <c r="D133" s="369"/>
      <c r="E133" s="370"/>
      <c r="F133" s="369"/>
      <c r="G133" s="370"/>
      <c r="H133" s="371"/>
      <c r="I133" s="370"/>
      <c r="J133" s="371"/>
      <c r="K133" s="370"/>
    </row>
    <row r="134" spans="1:11" x14ac:dyDescent="0.25">
      <c r="A134" s="388"/>
      <c r="B134" s="389"/>
      <c r="C134" s="390"/>
      <c r="D134" s="127"/>
      <c r="E134" s="115"/>
      <c r="F134" s="127"/>
      <c r="G134" s="115"/>
      <c r="H134" s="185"/>
      <c r="I134" s="115"/>
      <c r="J134" s="185"/>
      <c r="K134" s="115"/>
    </row>
    <row r="135" spans="1:11" x14ac:dyDescent="0.25">
      <c r="A135" s="388"/>
      <c r="B135" s="389"/>
      <c r="C135" s="390"/>
      <c r="D135" s="127"/>
      <c r="E135" s="115"/>
      <c r="F135" s="127"/>
      <c r="G135" s="115"/>
      <c r="H135" s="185"/>
      <c r="I135" s="115"/>
      <c r="J135" s="185"/>
      <c r="K135" s="115"/>
    </row>
    <row r="136" spans="1:11" x14ac:dyDescent="0.25">
      <c r="A136" s="448"/>
      <c r="B136" s="449"/>
      <c r="C136" s="450"/>
      <c r="D136" s="357"/>
      <c r="E136" s="358"/>
      <c r="F136" s="357"/>
      <c r="G136" s="358"/>
      <c r="H136" s="367"/>
      <c r="I136" s="358"/>
      <c r="J136" s="367"/>
      <c r="K136" s="358"/>
    </row>
    <row r="137" spans="1:11" x14ac:dyDescent="0.25">
      <c r="A137" s="388"/>
      <c r="B137" s="389"/>
      <c r="C137" s="390"/>
      <c r="D137" s="127"/>
      <c r="E137" s="115"/>
      <c r="F137" s="127"/>
      <c r="G137" s="115"/>
      <c r="H137" s="185"/>
      <c r="I137" s="115"/>
      <c r="J137" s="185"/>
      <c r="K137" s="115"/>
    </row>
    <row r="138" spans="1:11" x14ac:dyDescent="0.25">
      <c r="A138" s="388"/>
      <c r="B138" s="389"/>
      <c r="C138" s="390"/>
      <c r="D138" s="127"/>
      <c r="E138" s="115"/>
      <c r="F138" s="127"/>
      <c r="G138" s="115"/>
      <c r="H138" s="185"/>
      <c r="I138" s="115"/>
      <c r="J138" s="185"/>
      <c r="K138" s="115"/>
    </row>
    <row r="139" spans="1:11" s="288" customFormat="1" x14ac:dyDescent="0.25">
      <c r="A139" s="381"/>
      <c r="B139" s="382"/>
      <c r="C139" s="383"/>
      <c r="D139" s="357"/>
      <c r="E139" s="358"/>
      <c r="F139" s="357"/>
      <c r="G139" s="358"/>
      <c r="H139" s="367"/>
      <c r="I139" s="358"/>
      <c r="J139" s="367"/>
      <c r="K139" s="358"/>
    </row>
    <row r="140" spans="1:11" x14ac:dyDescent="0.25">
      <c r="A140" s="388"/>
      <c r="B140" s="389"/>
      <c r="C140" s="390"/>
      <c r="D140" s="127"/>
      <c r="E140" s="115"/>
      <c r="F140" s="127"/>
      <c r="G140" s="115"/>
      <c r="H140" s="185"/>
      <c r="I140" s="115"/>
      <c r="J140" s="185"/>
      <c r="K140" s="115"/>
    </row>
    <row r="141" spans="1:11" x14ac:dyDescent="0.25">
      <c r="A141" s="388"/>
      <c r="B141" s="389"/>
      <c r="C141" s="390"/>
      <c r="D141" s="127"/>
      <c r="E141" s="115"/>
      <c r="F141" s="127"/>
      <c r="G141" s="115"/>
      <c r="H141" s="185"/>
      <c r="I141" s="115"/>
      <c r="J141" s="185"/>
      <c r="K141" s="115"/>
    </row>
    <row r="142" spans="1:11" x14ac:dyDescent="0.25">
      <c r="A142" s="448"/>
      <c r="B142" s="449"/>
      <c r="C142" s="450"/>
      <c r="D142" s="357"/>
      <c r="E142" s="358"/>
      <c r="F142" s="357"/>
      <c r="G142" s="358"/>
      <c r="H142" s="367"/>
      <c r="I142" s="358"/>
      <c r="J142" s="367"/>
      <c r="K142" s="358"/>
    </row>
    <row r="143" spans="1:11" x14ac:dyDescent="0.25">
      <c r="A143" s="388"/>
      <c r="B143" s="389"/>
      <c r="C143" s="390"/>
      <c r="D143" s="127"/>
      <c r="E143" s="115"/>
      <c r="F143" s="127"/>
      <c r="G143" s="115"/>
      <c r="H143" s="185"/>
      <c r="I143" s="115"/>
      <c r="J143" s="185"/>
      <c r="K143" s="115"/>
    </row>
    <row r="144" spans="1:11" x14ac:dyDescent="0.25">
      <c r="A144" s="388"/>
      <c r="B144" s="389"/>
      <c r="C144" s="390"/>
      <c r="D144" s="127"/>
      <c r="E144" s="115"/>
      <c r="F144" s="127"/>
      <c r="G144" s="115"/>
      <c r="H144" s="185"/>
      <c r="I144" s="115"/>
      <c r="J144" s="185"/>
      <c r="K144" s="115"/>
    </row>
    <row r="145" spans="1:11" x14ac:dyDescent="0.25">
      <c r="A145" s="448"/>
      <c r="B145" s="449"/>
      <c r="C145" s="450"/>
      <c r="D145" s="357"/>
      <c r="E145" s="358"/>
      <c r="F145" s="357"/>
      <c r="G145" s="358"/>
      <c r="H145" s="367"/>
      <c r="I145" s="358"/>
      <c r="J145" s="367"/>
      <c r="K145" s="358"/>
    </row>
    <row r="146" spans="1:11" x14ac:dyDescent="0.25">
      <c r="A146" s="388"/>
      <c r="B146" s="389"/>
      <c r="C146" s="390"/>
      <c r="D146" s="127"/>
      <c r="E146" s="115"/>
      <c r="F146" s="127"/>
      <c r="G146" s="115"/>
      <c r="H146" s="185"/>
      <c r="I146" s="115"/>
      <c r="J146" s="185"/>
      <c r="K146" s="115"/>
    </row>
    <row r="147" spans="1:11" x14ac:dyDescent="0.25">
      <c r="A147" s="388"/>
      <c r="B147" s="389"/>
      <c r="C147" s="390"/>
      <c r="D147" s="127"/>
      <c r="E147" s="115"/>
      <c r="F147" s="127"/>
      <c r="G147" s="115"/>
      <c r="H147" s="185"/>
      <c r="I147" s="115"/>
      <c r="J147" s="185"/>
      <c r="K147" s="115"/>
    </row>
    <row r="148" spans="1:11" x14ac:dyDescent="0.25">
      <c r="A148" s="417"/>
      <c r="B148" s="418"/>
      <c r="C148" s="458"/>
      <c r="D148" s="368"/>
      <c r="E148" s="359"/>
      <c r="F148" s="368"/>
      <c r="G148" s="359"/>
      <c r="H148" s="197"/>
      <c r="I148" s="359"/>
      <c r="J148" s="197"/>
      <c r="K148" s="359"/>
    </row>
    <row r="149" spans="1:11" x14ac:dyDescent="0.25">
      <c r="A149" s="388"/>
      <c r="B149" s="389"/>
      <c r="C149" s="390"/>
      <c r="D149" s="127"/>
      <c r="E149" s="115"/>
      <c r="F149" s="127"/>
      <c r="G149" s="115"/>
      <c r="H149" s="185"/>
      <c r="I149" s="115"/>
      <c r="J149" s="185"/>
      <c r="K149" s="115"/>
    </row>
    <row r="150" spans="1:11" x14ac:dyDescent="0.25">
      <c r="A150" s="388"/>
      <c r="B150" s="389"/>
      <c r="C150" s="390"/>
      <c r="D150" s="185"/>
      <c r="E150" s="115"/>
      <c r="F150" s="185"/>
      <c r="G150" s="115"/>
      <c r="H150" s="185"/>
      <c r="I150" s="115"/>
      <c r="J150" s="185"/>
      <c r="K150" s="115"/>
    </row>
    <row r="151" spans="1:11" s="149" customFormat="1" x14ac:dyDescent="0.25">
      <c r="A151" s="388"/>
      <c r="B151" s="389"/>
      <c r="C151" s="390"/>
      <c r="D151" s="185"/>
      <c r="E151" s="115"/>
      <c r="F151" s="185"/>
      <c r="G151" s="115"/>
      <c r="H151" s="185"/>
      <c r="I151" s="115"/>
      <c r="J151" s="185"/>
      <c r="K151" s="115"/>
    </row>
    <row r="152" spans="1:11" s="118" customFormat="1" x14ac:dyDescent="0.25">
      <c r="A152" s="388"/>
      <c r="B152" s="389"/>
      <c r="C152" s="390"/>
      <c r="D152" s="185"/>
      <c r="E152" s="115"/>
      <c r="F152" s="185"/>
      <c r="G152" s="115"/>
      <c r="H152" s="185"/>
      <c r="I152" s="115"/>
      <c r="J152" s="185"/>
      <c r="K152" s="115"/>
    </row>
    <row r="153" spans="1:11" x14ac:dyDescent="0.25">
      <c r="A153" s="417"/>
      <c r="B153" s="418"/>
      <c r="C153" s="458"/>
      <c r="D153" s="197"/>
      <c r="E153" s="359"/>
      <c r="F153" s="197"/>
      <c r="G153" s="359"/>
      <c r="H153" s="197"/>
      <c r="I153" s="359"/>
      <c r="J153" s="197"/>
      <c r="K153" s="359"/>
    </row>
    <row r="154" spans="1:11" x14ac:dyDescent="0.25">
      <c r="A154" s="388"/>
      <c r="B154" s="389"/>
      <c r="C154" s="390"/>
      <c r="D154" s="185"/>
      <c r="E154" s="115"/>
      <c r="F154" s="185"/>
      <c r="G154" s="115"/>
      <c r="H154" s="185"/>
      <c r="I154" s="115"/>
      <c r="J154" s="185"/>
      <c r="K154" s="115"/>
    </row>
    <row r="155" spans="1:11" x14ac:dyDescent="0.25">
      <c r="A155" s="407"/>
      <c r="B155" s="408"/>
      <c r="C155" s="409"/>
      <c r="D155" s="186"/>
      <c r="E155" s="215"/>
      <c r="F155" s="186"/>
      <c r="G155" s="215"/>
      <c r="H155" s="186"/>
      <c r="I155" s="215"/>
      <c r="J155" s="186"/>
      <c r="K155" s="215"/>
    </row>
    <row r="156" spans="1:11" x14ac:dyDescent="0.25">
      <c r="A156" s="149"/>
      <c r="B156" s="149"/>
      <c r="C156" s="149"/>
      <c r="D156" s="293"/>
      <c r="E156" s="201"/>
      <c r="F156" s="294"/>
      <c r="G156" s="201"/>
      <c r="H156" s="294"/>
      <c r="I156" s="201"/>
      <c r="J156" s="294"/>
      <c r="K156" s="201"/>
    </row>
    <row r="157" spans="1:11" x14ac:dyDescent="0.25">
      <c r="A157" s="405"/>
      <c r="B157" s="406"/>
      <c r="C157" s="406"/>
      <c r="D157" s="225"/>
      <c r="E157" s="224"/>
      <c r="F157" s="225"/>
      <c r="G157" s="224"/>
      <c r="H157" s="225"/>
      <c r="I157" s="224"/>
      <c r="J157" s="225"/>
      <c r="K157" s="224"/>
    </row>
    <row r="158" spans="1:11" x14ac:dyDescent="0.25">
      <c r="A158" s="451"/>
      <c r="B158" s="452"/>
      <c r="C158" s="453"/>
      <c r="D158" s="187"/>
      <c r="E158" s="122"/>
      <c r="F158" s="184"/>
      <c r="G158" s="122"/>
      <c r="H158" s="184"/>
      <c r="I158" s="122"/>
      <c r="J158" s="184"/>
      <c r="K158" s="122"/>
    </row>
    <row r="159" spans="1:11" x14ac:dyDescent="0.25">
      <c r="A159" s="388"/>
      <c r="B159" s="389"/>
      <c r="C159" s="390"/>
      <c r="D159" s="127"/>
      <c r="E159" s="115"/>
      <c r="F159" s="185"/>
      <c r="G159" s="115"/>
      <c r="H159" s="185"/>
      <c r="I159" s="115"/>
      <c r="J159" s="185"/>
      <c r="K159" s="115"/>
    </row>
    <row r="160" spans="1:11" x14ac:dyDescent="0.25">
      <c r="A160" s="391"/>
      <c r="B160" s="392"/>
      <c r="C160" s="393"/>
      <c r="D160" s="127"/>
      <c r="E160" s="117"/>
      <c r="F160" s="188"/>
      <c r="G160" s="117"/>
      <c r="H160" s="188"/>
      <c r="I160" s="117"/>
      <c r="J160" s="188"/>
      <c r="K160" s="117"/>
    </row>
    <row r="161" spans="1:11" x14ac:dyDescent="0.25">
      <c r="A161" s="388"/>
      <c r="B161" s="389"/>
      <c r="C161" s="390"/>
      <c r="D161" s="127"/>
      <c r="E161" s="115"/>
      <c r="F161" s="185"/>
      <c r="G161" s="115"/>
      <c r="H161" s="185"/>
      <c r="I161" s="115"/>
      <c r="J161" s="185"/>
      <c r="K161" s="115"/>
    </row>
    <row r="162" spans="1:11" x14ac:dyDescent="0.25">
      <c r="A162" s="391"/>
      <c r="B162" s="392"/>
      <c r="C162" s="393"/>
      <c r="D162" s="127"/>
      <c r="E162" s="117"/>
      <c r="F162" s="188"/>
      <c r="G162" s="117"/>
      <c r="H162" s="188"/>
      <c r="I162" s="117"/>
      <c r="J162" s="188"/>
      <c r="K162" s="117"/>
    </row>
    <row r="163" spans="1:11" x14ac:dyDescent="0.25">
      <c r="A163" s="388"/>
      <c r="B163" s="389"/>
      <c r="C163" s="390"/>
      <c r="D163" s="127"/>
      <c r="E163" s="115"/>
      <c r="F163" s="185"/>
      <c r="G163" s="115"/>
      <c r="H163" s="185"/>
      <c r="I163" s="115"/>
      <c r="J163" s="185"/>
      <c r="K163" s="115"/>
    </row>
    <row r="164" spans="1:11" x14ac:dyDescent="0.25">
      <c r="A164" s="391"/>
      <c r="B164" s="392"/>
      <c r="C164" s="393"/>
      <c r="D164" s="127"/>
      <c r="E164" s="117"/>
      <c r="F164" s="188"/>
      <c r="G164" s="117"/>
      <c r="H164" s="188"/>
      <c r="I164" s="117"/>
      <c r="J164" s="188"/>
      <c r="K164" s="117"/>
    </row>
    <row r="165" spans="1:11" x14ac:dyDescent="0.25">
      <c r="A165" s="388"/>
      <c r="B165" s="389"/>
      <c r="C165" s="390"/>
      <c r="D165" s="127"/>
      <c r="E165" s="115"/>
      <c r="F165" s="185"/>
      <c r="G165" s="115"/>
      <c r="H165" s="185"/>
      <c r="I165" s="115"/>
      <c r="J165" s="185"/>
      <c r="K165" s="115"/>
    </row>
    <row r="166" spans="1:11" x14ac:dyDescent="0.25">
      <c r="A166" s="391"/>
      <c r="B166" s="392"/>
      <c r="C166" s="393"/>
      <c r="D166" s="127"/>
      <c r="E166" s="117"/>
      <c r="F166" s="188"/>
      <c r="G166" s="117"/>
      <c r="H166" s="188"/>
      <c r="I166" s="117"/>
      <c r="J166" s="188"/>
      <c r="K166" s="117"/>
    </row>
    <row r="167" spans="1:11" x14ac:dyDescent="0.25">
      <c r="A167" s="388"/>
      <c r="B167" s="389"/>
      <c r="C167" s="390"/>
      <c r="D167" s="127"/>
      <c r="E167" s="115"/>
      <c r="F167" s="185"/>
      <c r="G167" s="115"/>
      <c r="H167" s="185"/>
      <c r="I167" s="115"/>
      <c r="J167" s="185"/>
      <c r="K167" s="115"/>
    </row>
    <row r="168" spans="1:11" x14ac:dyDescent="0.25">
      <c r="A168" s="391"/>
      <c r="B168" s="392"/>
      <c r="C168" s="393"/>
      <c r="D168" s="127"/>
      <c r="E168" s="117"/>
      <c r="F168" s="188"/>
      <c r="G168" s="117"/>
      <c r="H168" s="188"/>
      <c r="I168" s="117"/>
      <c r="J168" s="188"/>
      <c r="K168" s="117"/>
    </row>
    <row r="169" spans="1:11" x14ac:dyDescent="0.25">
      <c r="A169" s="388"/>
      <c r="B169" s="389"/>
      <c r="C169" s="390"/>
      <c r="D169" s="127"/>
      <c r="E169" s="115"/>
      <c r="F169" s="185"/>
      <c r="G169" s="115"/>
      <c r="H169" s="185"/>
      <c r="I169" s="115"/>
      <c r="J169" s="185"/>
      <c r="K169" s="115"/>
    </row>
    <row r="170" spans="1:11" x14ac:dyDescent="0.25">
      <c r="A170" s="391"/>
      <c r="B170" s="392"/>
      <c r="C170" s="393"/>
      <c r="D170" s="127"/>
      <c r="E170" s="117"/>
      <c r="F170" s="188"/>
      <c r="G170" s="117"/>
      <c r="H170" s="188"/>
      <c r="I170" s="117"/>
      <c r="J170" s="188"/>
      <c r="K170" s="117"/>
    </row>
    <row r="171" spans="1:11" x14ac:dyDescent="0.25">
      <c r="A171" s="388"/>
      <c r="B171" s="389"/>
      <c r="C171" s="390"/>
      <c r="D171" s="127"/>
      <c r="E171" s="115"/>
      <c r="F171" s="185"/>
      <c r="G171" s="115"/>
      <c r="H171" s="185"/>
      <c r="I171" s="115"/>
      <c r="J171" s="185"/>
      <c r="K171" s="115"/>
    </row>
    <row r="172" spans="1:11" x14ac:dyDescent="0.25">
      <c r="A172" s="391"/>
      <c r="B172" s="392"/>
      <c r="C172" s="393"/>
      <c r="D172" s="127"/>
      <c r="E172" s="117"/>
      <c r="F172" s="188"/>
      <c r="G172" s="117"/>
      <c r="H172" s="188"/>
      <c r="I172" s="117"/>
      <c r="J172" s="188"/>
      <c r="K172" s="117"/>
    </row>
    <row r="173" spans="1:11" x14ac:dyDescent="0.25">
      <c r="A173" s="388"/>
      <c r="B173" s="389"/>
      <c r="C173" s="390"/>
      <c r="D173" s="127"/>
      <c r="E173" s="115"/>
      <c r="F173" s="185"/>
      <c r="G173" s="115"/>
      <c r="H173" s="185"/>
      <c r="I173" s="115"/>
      <c r="J173" s="185"/>
      <c r="K173" s="115"/>
    </row>
    <row r="174" spans="1:11" x14ac:dyDescent="0.25">
      <c r="A174" s="391"/>
      <c r="B174" s="392"/>
      <c r="C174" s="393"/>
      <c r="D174" s="127"/>
      <c r="E174" s="117"/>
      <c r="F174" s="188"/>
      <c r="G174" s="117"/>
      <c r="H174" s="188"/>
      <c r="I174" s="117"/>
      <c r="J174" s="188"/>
      <c r="K174" s="117"/>
    </row>
    <row r="175" spans="1:11" x14ac:dyDescent="0.25">
      <c r="A175" s="388"/>
      <c r="B175" s="389"/>
      <c r="C175" s="390"/>
      <c r="D175" s="127"/>
      <c r="E175" s="115"/>
      <c r="F175" s="185"/>
      <c r="G175" s="115"/>
      <c r="H175" s="185"/>
      <c r="I175" s="115"/>
      <c r="J175" s="185"/>
      <c r="K175" s="115"/>
    </row>
    <row r="176" spans="1:11" x14ac:dyDescent="0.25">
      <c r="A176" s="391"/>
      <c r="B176" s="392"/>
      <c r="C176" s="393"/>
      <c r="D176" s="127"/>
      <c r="E176" s="117"/>
      <c r="F176" s="188"/>
      <c r="G176" s="117"/>
      <c r="H176" s="188"/>
      <c r="I176" s="117"/>
      <c r="J176" s="188"/>
      <c r="K176" s="117"/>
    </row>
    <row r="177" spans="1:11" x14ac:dyDescent="0.25">
      <c r="A177" s="388"/>
      <c r="B177" s="389"/>
      <c r="C177" s="390"/>
      <c r="D177" s="127"/>
      <c r="E177" s="115"/>
      <c r="F177" s="185"/>
      <c r="G177" s="115"/>
      <c r="H177" s="185"/>
      <c r="I177" s="115"/>
      <c r="J177" s="185"/>
      <c r="K177" s="115"/>
    </row>
    <row r="178" spans="1:11" s="149" customFormat="1" x14ac:dyDescent="0.25">
      <c r="A178" s="391"/>
      <c r="B178" s="392"/>
      <c r="C178" s="393"/>
      <c r="D178" s="127"/>
      <c r="E178" s="117"/>
      <c r="F178" s="188"/>
      <c r="G178" s="117"/>
      <c r="H178" s="188"/>
      <c r="I178" s="117"/>
      <c r="J178" s="188"/>
      <c r="K178" s="117"/>
    </row>
    <row r="179" spans="1:11" s="118" customFormat="1" x14ac:dyDescent="0.25">
      <c r="A179" s="388"/>
      <c r="B179" s="389"/>
      <c r="C179" s="390"/>
      <c r="D179" s="127"/>
      <c r="E179" s="115"/>
      <c r="F179" s="185"/>
      <c r="G179" s="115"/>
      <c r="H179" s="185"/>
      <c r="I179" s="115"/>
      <c r="J179" s="185"/>
      <c r="K179" s="115"/>
    </row>
    <row r="180" spans="1:11" x14ac:dyDescent="0.25">
      <c r="A180" s="391"/>
      <c r="B180" s="392"/>
      <c r="C180" s="393"/>
      <c r="D180" s="188"/>
      <c r="E180" s="117"/>
      <c r="F180" s="188"/>
      <c r="G180" s="117"/>
      <c r="H180" s="188"/>
      <c r="I180" s="117"/>
      <c r="J180" s="188"/>
      <c r="K180" s="117"/>
    </row>
    <row r="181" spans="1:11" x14ac:dyDescent="0.25">
      <c r="A181" s="388"/>
      <c r="B181" s="389"/>
      <c r="C181" s="390"/>
      <c r="D181" s="127"/>
      <c r="E181" s="115"/>
      <c r="F181" s="185"/>
      <c r="G181" s="115"/>
      <c r="H181" s="185"/>
      <c r="I181" s="115"/>
      <c r="J181" s="185"/>
      <c r="K181" s="115"/>
    </row>
    <row r="182" spans="1:11" x14ac:dyDescent="0.25">
      <c r="A182" s="394"/>
      <c r="B182" s="395"/>
      <c r="C182" s="396"/>
      <c r="D182" s="189"/>
      <c r="E182" s="126"/>
      <c r="F182" s="189"/>
      <c r="G182" s="125"/>
      <c r="H182" s="189"/>
      <c r="I182" s="125"/>
      <c r="J182" s="189"/>
      <c r="K182" s="125"/>
    </row>
    <row r="183" spans="1:11" x14ac:dyDescent="0.25">
      <c r="A183" s="404"/>
      <c r="B183" s="404"/>
      <c r="C183" s="404"/>
      <c r="D183" s="149"/>
      <c r="E183" s="201"/>
      <c r="F183" s="149"/>
      <c r="G183" s="201"/>
      <c r="H183" s="149"/>
      <c r="I183" s="201"/>
      <c r="J183" s="149"/>
      <c r="K183" s="201"/>
    </row>
    <row r="184" spans="1:11" s="118" customFormat="1" x14ac:dyDescent="0.25">
      <c r="A184" s="310"/>
      <c r="B184" s="311"/>
      <c r="C184" s="352"/>
      <c r="D184" s="225"/>
      <c r="E184" s="224"/>
      <c r="F184" s="225"/>
      <c r="G184" s="224"/>
      <c r="H184" s="225"/>
      <c r="I184" s="224"/>
      <c r="J184" s="225"/>
      <c r="K184" s="224"/>
    </row>
    <row r="185" spans="1:11" s="313" customFormat="1" x14ac:dyDescent="0.25">
      <c r="A185" s="451"/>
      <c r="B185" s="452"/>
      <c r="C185" s="453"/>
      <c r="D185" s="184"/>
      <c r="E185" s="122"/>
      <c r="F185" s="184"/>
      <c r="G185" s="122"/>
      <c r="H185" s="184"/>
      <c r="I185" s="122"/>
      <c r="J185" s="184"/>
      <c r="K185" s="122"/>
    </row>
    <row r="186" spans="1:11" s="313" customFormat="1" x14ac:dyDescent="0.25">
      <c r="A186" s="388"/>
      <c r="B186" s="389"/>
      <c r="C186" s="390"/>
      <c r="D186" s="185"/>
      <c r="E186" s="115"/>
      <c r="F186" s="185"/>
      <c r="G186" s="115"/>
      <c r="H186" s="185"/>
      <c r="I186" s="115"/>
      <c r="J186" s="185"/>
      <c r="K186" s="115"/>
    </row>
    <row r="187" spans="1:11" s="313" customFormat="1" x14ac:dyDescent="0.25">
      <c r="A187" s="391"/>
      <c r="B187" s="392"/>
      <c r="C187" s="393"/>
      <c r="D187" s="188"/>
      <c r="E187" s="117"/>
      <c r="F187" s="188"/>
      <c r="G187" s="117"/>
      <c r="H187" s="188"/>
      <c r="I187" s="117"/>
      <c r="J187" s="188"/>
      <c r="K187" s="117"/>
    </row>
    <row r="188" spans="1:11" s="313" customFormat="1" x14ac:dyDescent="0.25">
      <c r="A188" s="407"/>
      <c r="B188" s="408"/>
      <c r="C188" s="409"/>
      <c r="D188" s="190"/>
      <c r="E188" s="119"/>
      <c r="F188" s="190"/>
      <c r="G188" s="119"/>
      <c r="H188" s="190"/>
      <c r="I188" s="119"/>
      <c r="J188" s="190"/>
      <c r="K188" s="119"/>
    </row>
    <row r="189" spans="1:11" s="313" customFormat="1" x14ac:dyDescent="0.25">
      <c r="A189" s="136"/>
      <c r="B189" s="136"/>
      <c r="C189" s="136"/>
      <c r="D189" s="166"/>
      <c r="E189" s="167"/>
      <c r="F189" s="166"/>
      <c r="G189" s="137"/>
      <c r="H189" s="166"/>
      <c r="I189" s="137"/>
      <c r="J189" s="166"/>
      <c r="K189" s="137"/>
    </row>
    <row r="190" spans="1:11" s="313" customFormat="1" x14ac:dyDescent="0.25">
      <c r="A190" s="405"/>
      <c r="B190" s="406"/>
      <c r="C190" s="457"/>
      <c r="D190" s="225"/>
      <c r="E190" s="224"/>
      <c r="F190" s="225"/>
      <c r="G190" s="224"/>
      <c r="H190" s="225"/>
      <c r="I190" s="224"/>
      <c r="J190" s="225"/>
      <c r="K190" s="224"/>
    </row>
    <row r="191" spans="1:11" s="313" customFormat="1" x14ac:dyDescent="0.25">
      <c r="A191" s="451"/>
      <c r="B191" s="452"/>
      <c r="C191" s="453"/>
      <c r="D191" s="184"/>
      <c r="E191" s="122"/>
      <c r="F191" s="184"/>
      <c r="G191" s="122"/>
      <c r="H191" s="184"/>
      <c r="I191" s="122"/>
      <c r="J191" s="184"/>
      <c r="K191" s="122"/>
    </row>
    <row r="192" spans="1:11" s="313" customFormat="1" x14ac:dyDescent="0.25">
      <c r="A192" s="388"/>
      <c r="B192" s="389"/>
      <c r="C192" s="390"/>
      <c r="D192" s="185"/>
      <c r="E192" s="115"/>
      <c r="F192" s="185"/>
      <c r="G192" s="115"/>
      <c r="H192" s="185"/>
      <c r="I192" s="115"/>
      <c r="J192" s="185"/>
      <c r="K192" s="115"/>
    </row>
    <row r="193" spans="1:11" s="313" customFormat="1" x14ac:dyDescent="0.25">
      <c r="A193" s="391"/>
      <c r="B193" s="392"/>
      <c r="C193" s="393"/>
      <c r="D193" s="188"/>
      <c r="E193" s="117"/>
      <c r="F193" s="188"/>
      <c r="G193" s="117"/>
      <c r="H193" s="188"/>
      <c r="I193" s="117"/>
      <c r="J193" s="188"/>
      <c r="K193" s="117"/>
    </row>
    <row r="194" spans="1:11" s="313" customFormat="1" x14ac:dyDescent="0.25">
      <c r="A194" s="388"/>
      <c r="B194" s="389"/>
      <c r="C194" s="390"/>
      <c r="D194" s="185"/>
      <c r="E194" s="115"/>
      <c r="F194" s="185"/>
      <c r="G194" s="115"/>
      <c r="H194" s="185"/>
      <c r="I194" s="115"/>
      <c r="J194" s="185"/>
      <c r="K194" s="115"/>
    </row>
    <row r="195" spans="1:11" s="313" customFormat="1" x14ac:dyDescent="0.25">
      <c r="A195" s="391"/>
      <c r="B195" s="392"/>
      <c r="C195" s="393"/>
      <c r="D195" s="188"/>
      <c r="E195" s="117"/>
      <c r="F195" s="188"/>
      <c r="G195" s="117"/>
      <c r="H195" s="188"/>
      <c r="I195" s="117"/>
      <c r="J195" s="188"/>
      <c r="K195" s="117"/>
    </row>
    <row r="196" spans="1:11" x14ac:dyDescent="0.25">
      <c r="A196" s="388"/>
      <c r="B196" s="389"/>
      <c r="C196" s="390"/>
      <c r="D196" s="185"/>
      <c r="E196" s="115"/>
      <c r="F196" s="185"/>
      <c r="G196" s="115"/>
      <c r="H196" s="185"/>
      <c r="I196" s="115"/>
      <c r="J196" s="185"/>
      <c r="K196" s="115"/>
    </row>
    <row r="197" spans="1:11" x14ac:dyDescent="0.25">
      <c r="A197" s="391"/>
      <c r="B197" s="392"/>
      <c r="C197" s="393"/>
      <c r="D197" s="188"/>
      <c r="E197" s="117"/>
      <c r="F197" s="188"/>
      <c r="G197" s="117"/>
      <c r="H197" s="188"/>
      <c r="I197" s="117"/>
      <c r="J197" s="188"/>
      <c r="K197" s="117"/>
    </row>
    <row r="198" spans="1:11" x14ac:dyDescent="0.25">
      <c r="A198" s="388"/>
      <c r="B198" s="389"/>
      <c r="C198" s="390"/>
      <c r="D198" s="185"/>
      <c r="E198" s="115"/>
      <c r="F198" s="185"/>
      <c r="G198" s="115"/>
      <c r="H198" s="185"/>
      <c r="I198" s="115"/>
      <c r="J198" s="185"/>
      <c r="K198" s="115"/>
    </row>
    <row r="199" spans="1:11" x14ac:dyDescent="0.25">
      <c r="A199" s="391"/>
      <c r="B199" s="392"/>
      <c r="C199" s="393"/>
      <c r="D199" s="188"/>
      <c r="E199" s="117"/>
      <c r="F199" s="188"/>
      <c r="G199" s="117"/>
      <c r="H199" s="188"/>
      <c r="I199" s="117"/>
      <c r="J199" s="188"/>
      <c r="K199" s="117"/>
    </row>
    <row r="200" spans="1:11" x14ac:dyDescent="0.25">
      <c r="A200" s="388"/>
      <c r="B200" s="389"/>
      <c r="C200" s="390"/>
      <c r="D200" s="185"/>
      <c r="E200" s="115"/>
      <c r="F200" s="185"/>
      <c r="G200" s="115"/>
      <c r="H200" s="185"/>
      <c r="I200" s="115"/>
      <c r="J200" s="185"/>
      <c r="K200" s="115"/>
    </row>
    <row r="201" spans="1:11" x14ac:dyDescent="0.25">
      <c r="A201" s="391"/>
      <c r="B201" s="392"/>
      <c r="C201" s="393"/>
      <c r="D201" s="188"/>
      <c r="E201" s="117"/>
      <c r="F201" s="188"/>
      <c r="G201" s="117"/>
      <c r="H201" s="188"/>
      <c r="I201" s="117"/>
      <c r="J201" s="188"/>
      <c r="K201" s="117"/>
    </row>
    <row r="202" spans="1:11" x14ac:dyDescent="0.25">
      <c r="A202" s="388"/>
      <c r="B202" s="389"/>
      <c r="C202" s="390"/>
      <c r="D202" s="185"/>
      <c r="E202" s="115"/>
      <c r="F202" s="185"/>
      <c r="G202" s="115"/>
      <c r="H202" s="185"/>
      <c r="I202" s="115"/>
      <c r="J202" s="185"/>
      <c r="K202" s="115"/>
    </row>
    <row r="203" spans="1:11" x14ac:dyDescent="0.25">
      <c r="A203" s="391"/>
      <c r="B203" s="392"/>
      <c r="C203" s="393"/>
      <c r="D203" s="188"/>
      <c r="E203" s="117"/>
      <c r="F203" s="188"/>
      <c r="G203" s="117"/>
      <c r="H203" s="188"/>
      <c r="I203" s="117"/>
      <c r="J203" s="188"/>
      <c r="K203" s="117"/>
    </row>
    <row r="204" spans="1:11" x14ac:dyDescent="0.25">
      <c r="A204" s="388"/>
      <c r="B204" s="389"/>
      <c r="C204" s="390"/>
      <c r="D204" s="185"/>
      <c r="E204" s="115"/>
      <c r="F204" s="185"/>
      <c r="G204" s="115"/>
      <c r="H204" s="185"/>
      <c r="I204" s="115"/>
      <c r="J204" s="185"/>
      <c r="K204" s="115"/>
    </row>
    <row r="205" spans="1:11" x14ac:dyDescent="0.25">
      <c r="A205" s="391"/>
      <c r="B205" s="392"/>
      <c r="C205" s="393"/>
      <c r="D205" s="188"/>
      <c r="E205" s="117"/>
      <c r="F205" s="188"/>
      <c r="G205" s="117"/>
      <c r="H205" s="188"/>
      <c r="I205" s="117"/>
      <c r="J205" s="188"/>
      <c r="K205" s="117"/>
    </row>
    <row r="206" spans="1:11" x14ac:dyDescent="0.25">
      <c r="A206" s="388"/>
      <c r="B206" s="389"/>
      <c r="C206" s="390"/>
      <c r="D206" s="185"/>
      <c r="E206" s="115"/>
      <c r="F206" s="185"/>
      <c r="G206" s="115"/>
      <c r="H206" s="185"/>
      <c r="I206" s="115"/>
      <c r="J206" s="185"/>
      <c r="K206" s="115"/>
    </row>
    <row r="207" spans="1:11" s="149" customFormat="1" x14ac:dyDescent="0.25">
      <c r="A207" s="391"/>
      <c r="B207" s="392"/>
      <c r="C207" s="393"/>
      <c r="D207" s="188"/>
      <c r="E207" s="117"/>
      <c r="F207" s="188"/>
      <c r="G207" s="117"/>
      <c r="H207" s="188"/>
      <c r="I207" s="117"/>
      <c r="J207" s="188"/>
      <c r="K207" s="117"/>
    </row>
    <row r="208" spans="1:11" x14ac:dyDescent="0.25">
      <c r="A208" s="388"/>
      <c r="B208" s="389"/>
      <c r="C208" s="390"/>
      <c r="D208" s="185"/>
      <c r="E208" s="115"/>
      <c r="F208" s="185"/>
      <c r="G208" s="115"/>
      <c r="H208" s="185"/>
      <c r="I208" s="115"/>
      <c r="J208" s="185"/>
      <c r="K208" s="115"/>
    </row>
    <row r="209" spans="1:11" s="149" customFormat="1" x14ac:dyDescent="0.25">
      <c r="A209" s="391"/>
      <c r="B209" s="392"/>
      <c r="C209" s="393"/>
      <c r="D209" s="188"/>
      <c r="E209" s="117"/>
      <c r="F209" s="188"/>
      <c r="G209" s="117"/>
      <c r="H209" s="188"/>
      <c r="I209" s="117"/>
      <c r="J209" s="188"/>
      <c r="K209" s="117"/>
    </row>
    <row r="210" spans="1:11" s="149" customFormat="1" x14ac:dyDescent="0.25">
      <c r="A210" s="388"/>
      <c r="B210" s="389"/>
      <c r="C210" s="390"/>
      <c r="D210" s="185"/>
      <c r="E210" s="115"/>
      <c r="F210" s="185"/>
      <c r="G210" s="115"/>
      <c r="H210" s="185"/>
      <c r="I210" s="115"/>
      <c r="J210" s="185"/>
      <c r="K210" s="115"/>
    </row>
    <row r="211" spans="1:11" s="149" customFormat="1" x14ac:dyDescent="0.25">
      <c r="A211" s="394"/>
      <c r="B211" s="395"/>
      <c r="C211" s="396"/>
      <c r="D211" s="189"/>
      <c r="E211" s="125"/>
      <c r="F211" s="189"/>
      <c r="G211" s="125"/>
      <c r="H211" s="189"/>
      <c r="I211" s="125"/>
      <c r="J211" s="189"/>
      <c r="K211" s="125"/>
    </row>
    <row r="212" spans="1:11" s="149" customFormat="1" x14ac:dyDescent="0.25">
      <c r="D212" s="200"/>
      <c r="E212" s="201"/>
      <c r="F212" s="200"/>
      <c r="G212" s="201"/>
      <c r="H212" s="200"/>
      <c r="I212" s="201"/>
      <c r="J212" s="200"/>
      <c r="K212" s="201"/>
    </row>
    <row r="213" spans="1:11" s="149" customFormat="1" x14ac:dyDescent="0.25">
      <c r="A213" s="399" t="s">
        <v>1874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1"/>
    </row>
    <row r="214" spans="1:11" s="149" customFormat="1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1" s="149" customFormat="1" x14ac:dyDescent="0.2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</row>
    <row r="216" spans="1:11" s="149" customFormat="1" x14ac:dyDescent="0.25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</row>
    <row r="217" spans="1:11" s="149" customFormat="1" x14ac:dyDescent="0.25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</row>
    <row r="218" spans="1:11" s="149" customFormat="1" x14ac:dyDescent="0.25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</row>
    <row r="219" spans="1:11" s="149" customFormat="1" x14ac:dyDescent="0.25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</row>
    <row r="220" spans="1:11" s="149" customFormat="1" x14ac:dyDescent="0.25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</row>
    <row r="221" spans="1:11" s="149" customFormat="1" x14ac:dyDescent="0.25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</row>
    <row r="222" spans="1:11" s="149" customFormat="1" x14ac:dyDescent="0.25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</row>
    <row r="223" spans="1:11" s="149" customFormat="1" x14ac:dyDescent="0.25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</row>
    <row r="224" spans="1:11" s="149" customFormat="1" x14ac:dyDescent="0.25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</row>
    <row r="225" spans="1:12" s="118" customFormat="1" x14ac:dyDescent="0.2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</row>
    <row r="226" spans="1:12" x14ac:dyDescent="0.25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</row>
    <row r="227" spans="1:12" x14ac:dyDescent="0.25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</row>
    <row r="228" spans="1:12" x14ac:dyDescent="0.25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</row>
    <row r="229" spans="1:12" x14ac:dyDescent="0.25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</row>
    <row r="230" spans="1:12" x14ac:dyDescent="0.25">
      <c r="A230" s="402"/>
      <c r="B230" s="403"/>
      <c r="C230" s="403"/>
      <c r="D230" s="225"/>
      <c r="E230" s="224"/>
      <c r="F230" s="225"/>
      <c r="G230" s="224"/>
      <c r="H230" s="225"/>
      <c r="I230" s="224"/>
      <c r="J230" s="225"/>
      <c r="K230" s="224"/>
    </row>
    <row r="231" spans="1:12" x14ac:dyDescent="0.25">
      <c r="A231" s="456"/>
      <c r="B231" s="456"/>
      <c r="C231" s="456"/>
      <c r="D231" s="184"/>
      <c r="E231" s="122"/>
      <c r="F231" s="184"/>
      <c r="G231" s="122"/>
      <c r="H231" s="184"/>
      <c r="I231" s="122"/>
      <c r="J231" s="184"/>
      <c r="K231" s="122"/>
    </row>
    <row r="232" spans="1:12" x14ac:dyDescent="0.25">
      <c r="A232" s="455"/>
      <c r="B232" s="455"/>
      <c r="C232" s="455"/>
      <c r="D232" s="194"/>
      <c r="E232" s="168"/>
      <c r="F232" s="194"/>
      <c r="G232" s="168"/>
      <c r="H232" s="194"/>
      <c r="I232" s="168"/>
      <c r="J232" s="194"/>
      <c r="K232" s="168"/>
    </row>
    <row r="233" spans="1:12" x14ac:dyDescent="0.25">
      <c r="A233" s="454"/>
      <c r="B233" s="454"/>
      <c r="C233" s="454"/>
      <c r="D233" s="188"/>
      <c r="E233" s="117"/>
      <c r="F233" s="188"/>
      <c r="G233" s="117"/>
      <c r="H233" s="188"/>
      <c r="I233" s="117"/>
      <c r="J233" s="188"/>
      <c r="K233" s="117"/>
      <c r="L233" s="149"/>
    </row>
    <row r="234" spans="1:12" x14ac:dyDescent="0.25">
      <c r="A234" s="455"/>
      <c r="B234" s="455"/>
      <c r="C234" s="455"/>
      <c r="D234" s="185"/>
      <c r="E234" s="115"/>
      <c r="F234" s="185"/>
      <c r="G234" s="115"/>
      <c r="H234" s="185"/>
      <c r="I234" s="115"/>
      <c r="J234" s="185"/>
      <c r="K234" s="115"/>
    </row>
    <row r="235" spans="1:12" x14ac:dyDescent="0.25">
      <c r="A235" s="454"/>
      <c r="B235" s="454"/>
      <c r="C235" s="454"/>
      <c r="D235" s="188"/>
      <c r="E235" s="117"/>
      <c r="F235" s="188"/>
      <c r="G235" s="117"/>
      <c r="H235" s="188"/>
      <c r="I235" s="117"/>
      <c r="J235" s="188"/>
      <c r="K235" s="117"/>
    </row>
    <row r="236" spans="1:12" s="149" customFormat="1" x14ac:dyDescent="0.25">
      <c r="A236" s="455"/>
      <c r="B236" s="455"/>
      <c r="C236" s="455"/>
      <c r="D236" s="185"/>
      <c r="E236" s="115"/>
      <c r="F236" s="185"/>
      <c r="G236" s="115"/>
      <c r="H236" s="185"/>
      <c r="I236" s="115"/>
      <c r="J236" s="185"/>
      <c r="K236" s="115"/>
    </row>
    <row r="237" spans="1:12" x14ac:dyDescent="0.25">
      <c r="A237" s="454"/>
      <c r="B237" s="454"/>
      <c r="C237" s="454"/>
      <c r="D237" s="116"/>
      <c r="E237" s="117"/>
      <c r="F237" s="116"/>
      <c r="G237" s="117"/>
      <c r="H237" s="116"/>
      <c r="I237" s="117"/>
      <c r="J237" s="116"/>
      <c r="K237" s="117"/>
    </row>
    <row r="238" spans="1:12" x14ac:dyDescent="0.25">
      <c r="A238" s="455"/>
      <c r="B238" s="455"/>
      <c r="C238" s="455"/>
      <c r="D238" s="185"/>
      <c r="E238" s="115"/>
      <c r="F238" s="185"/>
      <c r="G238" s="115"/>
      <c r="H238" s="185"/>
      <c r="I238" s="115"/>
      <c r="J238" s="185"/>
      <c r="K238" s="115"/>
    </row>
    <row r="239" spans="1:12" x14ac:dyDescent="0.25">
      <c r="A239" s="454"/>
      <c r="B239" s="454"/>
      <c r="C239" s="454"/>
      <c r="D239" s="188"/>
      <c r="E239" s="117"/>
      <c r="F239" s="188"/>
      <c r="G239" s="117"/>
      <c r="H239" s="188"/>
      <c r="I239" s="117"/>
      <c r="J239" s="188"/>
      <c r="K239" s="117"/>
    </row>
    <row r="240" spans="1:12" x14ac:dyDescent="0.25">
      <c r="A240" s="455"/>
      <c r="B240" s="455"/>
      <c r="C240" s="455"/>
      <c r="D240" s="185"/>
      <c r="E240" s="115"/>
      <c r="F240" s="185"/>
      <c r="G240" s="115"/>
      <c r="H240" s="185"/>
      <c r="I240" s="115"/>
      <c r="J240" s="185"/>
      <c r="K240" s="115"/>
    </row>
    <row r="241" spans="1:11" x14ac:dyDescent="0.25">
      <c r="A241" s="411"/>
      <c r="B241" s="412"/>
      <c r="C241" s="413"/>
      <c r="D241" s="193"/>
      <c r="E241" s="164"/>
      <c r="F241" s="193"/>
      <c r="G241" s="164"/>
      <c r="H241" s="193"/>
      <c r="I241" s="164"/>
      <c r="J241" s="193"/>
      <c r="K241" s="164"/>
    </row>
    <row r="242" spans="1:11" x14ac:dyDescent="0.25">
      <c r="A242" s="388"/>
      <c r="B242" s="389"/>
      <c r="C242" s="390"/>
      <c r="D242" s="185"/>
      <c r="E242" s="115"/>
      <c r="F242" s="185"/>
      <c r="G242" s="115"/>
      <c r="H242" s="185"/>
      <c r="I242" s="115"/>
      <c r="J242" s="185"/>
      <c r="K242" s="115"/>
    </row>
    <row r="243" spans="1:11" x14ac:dyDescent="0.25">
      <c r="A243" s="388"/>
      <c r="B243" s="389"/>
      <c r="C243" s="390"/>
      <c r="D243" s="185"/>
      <c r="E243" s="115"/>
      <c r="F243" s="185"/>
      <c r="G243" s="115"/>
      <c r="H243" s="185"/>
      <c r="I243" s="115"/>
      <c r="J243" s="185"/>
      <c r="K243" s="115"/>
    </row>
    <row r="244" spans="1:11" x14ac:dyDescent="0.25">
      <c r="A244" s="407"/>
      <c r="B244" s="408"/>
      <c r="C244" s="409"/>
      <c r="D244" s="190"/>
      <c r="E244" s="119"/>
      <c r="F244" s="190"/>
      <c r="G244" s="119"/>
      <c r="H244" s="190"/>
      <c r="I244" s="119"/>
      <c r="J244" s="190"/>
      <c r="K244" s="119"/>
    </row>
    <row r="246" spans="1:11" x14ac:dyDescent="0.25">
      <c r="H246" s="398" t="s">
        <v>3234</v>
      </c>
      <c r="I246" s="398"/>
      <c r="J246" s="398"/>
      <c r="K246" s="398"/>
    </row>
  </sheetData>
  <mergeCells count="182">
    <mergeCell ref="A242:C242"/>
    <mergeCell ref="A243:C243"/>
    <mergeCell ref="A244:C244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A104:C104"/>
    <mergeCell ref="A105:C105"/>
    <mergeCell ref="A112:C112"/>
    <mergeCell ref="A113:C113"/>
    <mergeCell ref="A111:C111"/>
    <mergeCell ref="A121:C121"/>
    <mergeCell ref="A122:C122"/>
    <mergeCell ref="B77:D77"/>
    <mergeCell ref="B78:D78"/>
    <mergeCell ref="B79:D79"/>
    <mergeCell ref="B80:D80"/>
    <mergeCell ref="B81:D81"/>
    <mergeCell ref="A98:K98"/>
    <mergeCell ref="A100:C100"/>
    <mergeCell ref="A101:C101"/>
    <mergeCell ref="A103:C103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27:C127"/>
    <mergeCell ref="A119:C119"/>
    <mergeCell ref="A120:C120"/>
    <mergeCell ref="A128:C128"/>
    <mergeCell ref="A133:C133"/>
    <mergeCell ref="A134:C134"/>
    <mergeCell ref="A135:C135"/>
    <mergeCell ref="A136:C136"/>
    <mergeCell ref="A137:C137"/>
    <mergeCell ref="A138:C138"/>
    <mergeCell ref="A140:C140"/>
    <mergeCell ref="A150:C150"/>
    <mergeCell ref="A151:C151"/>
    <mergeCell ref="A152:C152"/>
    <mergeCell ref="A153:C153"/>
    <mergeCell ref="A154:C154"/>
    <mergeCell ref="A155:C155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90:C190"/>
    <mergeCell ref="A191:C191"/>
    <mergeCell ref="A183:C183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230:C230"/>
    <mergeCell ref="A231:C231"/>
    <mergeCell ref="A232:C232"/>
    <mergeCell ref="A233:C233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3:K3"/>
    <mergeCell ref="B4:D4"/>
    <mergeCell ref="F4:H4"/>
    <mergeCell ref="J4:K4"/>
    <mergeCell ref="A234:C234"/>
    <mergeCell ref="A235:C235"/>
    <mergeCell ref="A236:C236"/>
    <mergeCell ref="A237:C237"/>
    <mergeCell ref="A238:C238"/>
    <mergeCell ref="A192:C192"/>
    <mergeCell ref="A193:C193"/>
    <mergeCell ref="A194:C194"/>
    <mergeCell ref="A195:C195"/>
    <mergeCell ref="A196:C196"/>
    <mergeCell ref="A197:C197"/>
    <mergeCell ref="A198:C198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H246:K246"/>
    <mergeCell ref="A102:C102"/>
    <mergeCell ref="A106:C106"/>
    <mergeCell ref="A107:C107"/>
    <mergeCell ref="A108:C108"/>
    <mergeCell ref="A109:C109"/>
    <mergeCell ref="A110:C110"/>
    <mergeCell ref="A129:C129"/>
    <mergeCell ref="A130:C130"/>
    <mergeCell ref="A131:C131"/>
    <mergeCell ref="A132:C132"/>
    <mergeCell ref="A185:C185"/>
    <mergeCell ref="A186:C186"/>
    <mergeCell ref="A187:C187"/>
    <mergeCell ref="A188:C188"/>
    <mergeCell ref="A239:C239"/>
    <mergeCell ref="A114:C114"/>
    <mergeCell ref="A241:C241"/>
    <mergeCell ref="A240:C240"/>
    <mergeCell ref="A208:C208"/>
    <mergeCell ref="A209:C209"/>
    <mergeCell ref="A210:C210"/>
    <mergeCell ref="A211:C211"/>
    <mergeCell ref="A213:K213"/>
  </mergeCells>
  <conditionalFormatting sqref="A121:K128 A153:K154 A231:K240 A104:K105 A112:K114 A155:D155 J155 H155 F155 A133:K151">
    <cfRule type="expression" dxfId="83" priority="59">
      <formula>MOD(ROW(),2)=0</formula>
    </cfRule>
    <cfRule type="expression" dxfId="82" priority="60">
      <formula>MOD(ROW(),2)=1</formula>
    </cfRule>
  </conditionalFormatting>
  <conditionalFormatting sqref="A191:K211 A101:K101 A180:K180 A158:C179 E158:K179 A181:C181 E181:K181 A182:D182 F182:K182 A103:K103">
    <cfRule type="expression" dxfId="81" priority="57">
      <formula>MOD(ROW(),2)=0</formula>
    </cfRule>
    <cfRule type="expression" dxfId="80" priority="58">
      <formula>MOD(ROW(),2)=1</formula>
    </cfRule>
  </conditionalFormatting>
  <conditionalFormatting sqref="E182">
    <cfRule type="expression" dxfId="79" priority="51">
      <formula>MOD(ROW(),2)=0</formula>
    </cfRule>
    <cfRule type="expression" dxfId="78" priority="52">
      <formula>MOD(ROW(),2)=1</formula>
    </cfRule>
  </conditionalFormatting>
  <conditionalFormatting sqref="D159:D179">
    <cfRule type="expression" dxfId="77" priority="55">
      <formula>MOD(ROW(),2)=0</formula>
    </cfRule>
    <cfRule type="expression" dxfId="76" priority="56">
      <formula>MOD(ROW(),2)=1</formula>
    </cfRule>
  </conditionalFormatting>
  <conditionalFormatting sqref="D181">
    <cfRule type="expression" dxfId="75" priority="53">
      <formula>MOD(ROW(),2)=0</formula>
    </cfRule>
    <cfRule type="expression" dxfId="74" priority="54">
      <formula>MOD(ROW(),2)=1</formula>
    </cfRule>
  </conditionalFormatting>
  <conditionalFormatting sqref="D158">
    <cfRule type="expression" dxfId="73" priority="49">
      <formula>MOD(ROW(),2)=0</formula>
    </cfRule>
    <cfRule type="expression" dxfId="72" priority="50">
      <formula>MOD(ROW(),2)=1</formula>
    </cfRule>
  </conditionalFormatting>
  <conditionalFormatting sqref="B39:D40 F39:J40 B52:D54 E42:J54 B42:D50">
    <cfRule type="expression" dxfId="71" priority="47">
      <formula>MOD(ROW(),2)=1</formula>
    </cfRule>
    <cfRule type="expression" dxfId="70" priority="48">
      <formula>MOD(ROW(),2)=0</formula>
    </cfRule>
  </conditionalFormatting>
  <conditionalFormatting sqref="B58:D80 F58:J80">
    <cfRule type="expression" dxfId="69" priority="45">
      <formula>MOD(ROW(),2)=1</formula>
    </cfRule>
    <cfRule type="expression" dxfId="68" priority="46">
      <formula>MOD(ROW(),2)=0</formula>
    </cfRule>
  </conditionalFormatting>
  <conditionalFormatting sqref="A152:K152">
    <cfRule type="expression" dxfId="67" priority="41">
      <formula>MOD(ROW(),2)=0</formula>
    </cfRule>
    <cfRule type="expression" dxfId="66" priority="42">
      <formula>MOD(ROW(),2)=1</formula>
    </cfRule>
  </conditionalFormatting>
  <conditionalFormatting sqref="B41:D41 F41:J41">
    <cfRule type="expression" dxfId="65" priority="35">
      <formula>MOD(ROW(),2)=1</formula>
    </cfRule>
    <cfRule type="expression" dxfId="64" priority="36">
      <formula>MOD(ROW(),2)=0</formula>
    </cfRule>
  </conditionalFormatting>
  <conditionalFormatting sqref="A111:K111">
    <cfRule type="expression" dxfId="63" priority="33">
      <formula>MOD(ROW(),2)=0</formula>
    </cfRule>
    <cfRule type="expression" dxfId="62" priority="34">
      <formula>MOD(ROW(),2)=1</formula>
    </cfRule>
  </conditionalFormatting>
  <conditionalFormatting sqref="D115:K118">
    <cfRule type="expression" dxfId="61" priority="31">
      <formula>MOD(ROW(),2)=0</formula>
    </cfRule>
    <cfRule type="expression" dxfId="60" priority="32">
      <formula>MOD(ROW(),2)=1</formula>
    </cfRule>
  </conditionalFormatting>
  <conditionalFormatting sqref="A241:C244">
    <cfRule type="expression" dxfId="59" priority="29">
      <formula>MOD(ROW(),2)=0</formula>
    </cfRule>
    <cfRule type="expression" dxfId="58" priority="30">
      <formula>MOD(ROW(),2)=1</formula>
    </cfRule>
  </conditionalFormatting>
  <conditionalFormatting sqref="D241:K244">
    <cfRule type="expression" dxfId="57" priority="27">
      <formula>MOD(ROW(),2)=0</formula>
    </cfRule>
    <cfRule type="expression" dxfId="56" priority="28">
      <formula>MOD(ROW(),2)=1</formula>
    </cfRule>
  </conditionalFormatting>
  <conditionalFormatting sqref="E39:E40">
    <cfRule type="expression" dxfId="55" priority="25">
      <formula>MOD(ROW(),2)=1</formula>
    </cfRule>
    <cfRule type="expression" dxfId="54" priority="26">
      <formula>MOD(ROW(),2)=0</formula>
    </cfRule>
  </conditionalFormatting>
  <conditionalFormatting sqref="E41">
    <cfRule type="expression" dxfId="53" priority="23">
      <formula>MOD(ROW(),2)=1</formula>
    </cfRule>
    <cfRule type="expression" dxfId="52" priority="24">
      <formula>MOD(ROW(),2)=0</formula>
    </cfRule>
  </conditionalFormatting>
  <conditionalFormatting sqref="E58:E80">
    <cfRule type="expression" dxfId="51" priority="21">
      <formula>MOD(ROW(),2)=1</formula>
    </cfRule>
    <cfRule type="expression" dxfId="50" priority="22">
      <formula>MOD(ROW(),2)=0</formula>
    </cfRule>
  </conditionalFormatting>
  <conditionalFormatting sqref="B51:D51">
    <cfRule type="expression" dxfId="49" priority="19">
      <formula>MOD(ROW(),2)=1</formula>
    </cfRule>
    <cfRule type="expression" dxfId="48" priority="20">
      <formula>MOD(ROW(),2)=0</formula>
    </cfRule>
  </conditionalFormatting>
  <conditionalFormatting sqref="A115:A118">
    <cfRule type="expression" dxfId="47" priority="15">
      <formula>MOD(ROW(),2)=0</formula>
    </cfRule>
    <cfRule type="expression" dxfId="46" priority="16">
      <formula>MOD(ROW(),2)=1</formula>
    </cfRule>
  </conditionalFormatting>
  <conditionalFormatting sqref="E155 G155 I155 K155">
    <cfRule type="expression" dxfId="45" priority="13">
      <formula>MOD(ROW(),2)=0</formula>
    </cfRule>
    <cfRule type="expression" dxfId="44" priority="14">
      <formula>MOD(ROW(),2)=1</formula>
    </cfRule>
  </conditionalFormatting>
  <conditionalFormatting sqref="A102:K102">
    <cfRule type="expression" dxfId="43" priority="11">
      <formula>MOD(ROW(),2)=0</formula>
    </cfRule>
    <cfRule type="expression" dxfId="42" priority="12">
      <formula>MOD(ROW(),2)=1</formula>
    </cfRule>
  </conditionalFormatting>
  <conditionalFormatting sqref="A109:K110">
    <cfRule type="expression" dxfId="41" priority="9">
      <formula>MOD(ROW(),2)=0</formula>
    </cfRule>
    <cfRule type="expression" dxfId="40" priority="10">
      <formula>MOD(ROW(),2)=1</formula>
    </cfRule>
  </conditionalFormatting>
  <conditionalFormatting sqref="A106:K106 A108:K108">
    <cfRule type="expression" dxfId="39" priority="7">
      <formula>MOD(ROW(),2)=0</formula>
    </cfRule>
    <cfRule type="expression" dxfId="38" priority="8">
      <formula>MOD(ROW(),2)=1</formula>
    </cfRule>
  </conditionalFormatting>
  <conditionalFormatting sqref="A107:K107">
    <cfRule type="expression" dxfId="37" priority="5">
      <formula>MOD(ROW(),2)=0</formula>
    </cfRule>
    <cfRule type="expression" dxfId="36" priority="6">
      <formula>MOD(ROW(),2)=1</formula>
    </cfRule>
  </conditionalFormatting>
  <conditionalFormatting sqref="A129:K132">
    <cfRule type="expression" dxfId="35" priority="3">
      <formula>MOD(ROW(),2)=0</formula>
    </cfRule>
    <cfRule type="expression" dxfId="34" priority="4">
      <formula>MOD(ROW(),2)=1</formula>
    </cfRule>
  </conditionalFormatting>
  <conditionalFormatting sqref="A185:K188">
    <cfRule type="expression" dxfId="33" priority="1">
      <formula>MOD(ROW(),2)=1</formula>
    </cfRule>
    <cfRule type="expression" dxfId="32" priority="2">
      <formula>MOD(ROW(),2)=0</formula>
    </cfRule>
  </conditionalFormatting>
  <pageMargins left="0.7" right="0.7" top="0.75" bottom="0.75" header="0.3" footer="0.3"/>
  <pageSetup scale="47" orientation="portrait" r:id="rId1"/>
  <rowBreaks count="1" manualBreakCount="1">
    <brk id="17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4"/>
  <sheetViews>
    <sheetView topLeftCell="A77" zoomScale="80" zoomScaleNormal="80" zoomScalePageLayoutView="90" workbookViewId="0">
      <selection activeCell="N94" sqref="N94"/>
    </sheetView>
  </sheetViews>
  <sheetFormatPr defaultColWidth="8.85546875" defaultRowHeight="15" x14ac:dyDescent="0.25"/>
  <cols>
    <col min="1" max="2" width="10.7109375" style="154" customWidth="1"/>
    <col min="3" max="3" width="45.7109375" style="154" customWidth="1"/>
    <col min="4" max="4" width="13.7109375" style="154" customWidth="1"/>
    <col min="5" max="5" width="13.7109375" style="114" customWidth="1"/>
    <col min="6" max="6" width="13.7109375" style="154" customWidth="1"/>
    <col min="7" max="7" width="13.7109375" style="114" customWidth="1"/>
    <col min="8" max="8" width="13.7109375" style="154" customWidth="1"/>
    <col min="9" max="9" width="13.7109375" style="114" customWidth="1"/>
    <col min="10" max="10" width="13.7109375" style="154" customWidth="1"/>
    <col min="11" max="11" width="13.7109375" style="114" customWidth="1"/>
    <col min="12" max="16" width="10.7109375" style="154" customWidth="1"/>
    <col min="17" max="16384" width="8.85546875" style="154"/>
  </cols>
  <sheetData>
    <row r="1" spans="1:16" x14ac:dyDescent="0.25">
      <c r="A1" s="143"/>
      <c r="B1" s="143"/>
      <c r="C1" s="143"/>
    </row>
    <row r="3" spans="1:16" x14ac:dyDescent="0.25">
      <c r="A3" s="399" t="s">
        <v>1861</v>
      </c>
      <c r="B3" s="400"/>
      <c r="C3" s="400"/>
      <c r="D3" s="400"/>
      <c r="E3" s="400"/>
      <c r="F3" s="400"/>
      <c r="G3" s="400"/>
      <c r="H3" s="400"/>
      <c r="I3" s="400"/>
      <c r="J3" s="400"/>
      <c r="K3" s="401"/>
      <c r="L3" s="151"/>
      <c r="M3" s="151"/>
      <c r="N3" s="151"/>
      <c r="O3" s="151"/>
      <c r="P3" s="151"/>
    </row>
    <row r="4" spans="1:16" x14ac:dyDescent="0.25">
      <c r="A4" s="138" t="s">
        <v>1862</v>
      </c>
      <c r="B4" s="432"/>
      <c r="C4" s="432"/>
      <c r="D4" s="432"/>
      <c r="E4" s="202" t="s">
        <v>2416</v>
      </c>
      <c r="F4" s="433"/>
      <c r="G4" s="433"/>
      <c r="H4" s="433"/>
      <c r="I4" s="142" t="s">
        <v>1883</v>
      </c>
      <c r="J4" s="434"/>
      <c r="K4" s="435"/>
      <c r="L4" s="140"/>
      <c r="P4" s="140"/>
    </row>
    <row r="5" spans="1:16" s="149" customFormat="1" x14ac:dyDescent="0.25">
      <c r="A5" s="139" t="s">
        <v>1863</v>
      </c>
      <c r="B5" s="436"/>
      <c r="C5" s="436"/>
      <c r="D5" s="436"/>
      <c r="E5" s="203" t="s">
        <v>2417</v>
      </c>
      <c r="F5" s="437"/>
      <c r="G5" s="437"/>
      <c r="H5" s="437"/>
      <c r="I5" s="206" t="s">
        <v>1883</v>
      </c>
      <c r="J5" s="438"/>
      <c r="K5" s="439"/>
    </row>
    <row r="6" spans="1:16" x14ac:dyDescent="0.25">
      <c r="A6" s="138" t="s">
        <v>1864</v>
      </c>
      <c r="B6" s="425"/>
      <c r="C6" s="425"/>
      <c r="D6" s="425"/>
      <c r="E6" s="204" t="s">
        <v>2418</v>
      </c>
      <c r="F6" s="426"/>
      <c r="G6" s="426"/>
      <c r="H6" s="426"/>
      <c r="I6" s="142" t="s">
        <v>1883</v>
      </c>
      <c r="J6" s="427"/>
      <c r="K6" s="428"/>
    </row>
    <row r="7" spans="1:16" s="149" customFormat="1" x14ac:dyDescent="0.25">
      <c r="A7" s="135" t="s">
        <v>1865</v>
      </c>
      <c r="B7" s="429"/>
      <c r="C7" s="429"/>
      <c r="D7" s="429"/>
      <c r="E7" s="205" t="s">
        <v>2419</v>
      </c>
      <c r="F7" s="430"/>
      <c r="G7" s="430"/>
      <c r="H7" s="430"/>
      <c r="I7" s="134"/>
      <c r="J7" s="430"/>
      <c r="K7" s="431"/>
    </row>
    <row r="8" spans="1:16" x14ac:dyDescent="0.25">
      <c r="A8" s="397"/>
      <c r="B8" s="397"/>
      <c r="C8" s="397"/>
    </row>
    <row r="9" spans="1:16" x14ac:dyDescent="0.25">
      <c r="G9" s="154"/>
      <c r="I9" s="154"/>
      <c r="K9" s="154"/>
    </row>
    <row r="10" spans="1:16" x14ac:dyDescent="0.25">
      <c r="G10" s="154"/>
      <c r="I10" s="154"/>
      <c r="K10" s="154"/>
    </row>
    <row r="11" spans="1:16" x14ac:dyDescent="0.25">
      <c r="G11" s="154"/>
      <c r="I11" s="154"/>
      <c r="K11" s="154"/>
    </row>
    <row r="12" spans="1:16" x14ac:dyDescent="0.25">
      <c r="G12" s="154"/>
      <c r="I12" s="154"/>
      <c r="K12" s="154"/>
    </row>
    <row r="13" spans="1:16" x14ac:dyDescent="0.25">
      <c r="G13" s="154"/>
      <c r="I13" s="154"/>
      <c r="K13" s="154"/>
      <c r="L13" s="149"/>
      <c r="M13" s="149"/>
      <c r="N13" s="149"/>
      <c r="O13" s="149"/>
    </row>
    <row r="14" spans="1:16" x14ac:dyDescent="0.25">
      <c r="G14" s="154"/>
      <c r="I14" s="154"/>
      <c r="K14" s="154"/>
    </row>
    <row r="15" spans="1:16" x14ac:dyDescent="0.25">
      <c r="G15" s="154"/>
      <c r="I15" s="154"/>
      <c r="K15" s="154"/>
    </row>
    <row r="16" spans="1:16" x14ac:dyDescent="0.25">
      <c r="G16" s="154"/>
      <c r="I16" s="154"/>
      <c r="K16" s="154"/>
    </row>
    <row r="17" spans="5:5" s="154" customFormat="1" x14ac:dyDescent="0.25">
      <c r="E17" s="114"/>
    </row>
    <row r="18" spans="5:5" s="154" customFormat="1" x14ac:dyDescent="0.25">
      <c r="E18" s="114"/>
    </row>
    <row r="19" spans="5:5" s="154" customFormat="1" x14ac:dyDescent="0.25">
      <c r="E19" s="114"/>
    </row>
    <row r="20" spans="5:5" s="154" customFormat="1" x14ac:dyDescent="0.25">
      <c r="E20" s="114"/>
    </row>
    <row r="21" spans="5:5" s="154" customFormat="1" x14ac:dyDescent="0.25">
      <c r="E21" s="114"/>
    </row>
    <row r="22" spans="5:5" s="154" customFormat="1" x14ac:dyDescent="0.25">
      <c r="E22" s="114"/>
    </row>
    <row r="23" spans="5:5" s="154" customFormat="1" x14ac:dyDescent="0.25">
      <c r="E23" s="114"/>
    </row>
    <row r="24" spans="5:5" s="154" customFormat="1" x14ac:dyDescent="0.25">
      <c r="E24" s="114"/>
    </row>
    <row r="25" spans="5:5" s="154" customFormat="1" x14ac:dyDescent="0.25">
      <c r="E25" s="114"/>
    </row>
    <row r="26" spans="5:5" s="154" customFormat="1" x14ac:dyDescent="0.25">
      <c r="E26" s="114"/>
    </row>
    <row r="27" spans="5:5" s="154" customFormat="1" x14ac:dyDescent="0.25">
      <c r="E27" s="114"/>
    </row>
    <row r="28" spans="5:5" s="154" customFormat="1" x14ac:dyDescent="0.25">
      <c r="E28" s="114"/>
    </row>
    <row r="29" spans="5:5" s="154" customFormat="1" x14ac:dyDescent="0.25">
      <c r="E29" s="114"/>
    </row>
    <row r="30" spans="5:5" s="154" customFormat="1" x14ac:dyDescent="0.25">
      <c r="E30" s="114"/>
    </row>
    <row r="31" spans="5:5" s="154" customFormat="1" x14ac:dyDescent="0.25">
      <c r="E31" s="114"/>
    </row>
    <row r="32" spans="5:5" s="154" customFormat="1" x14ac:dyDescent="0.25">
      <c r="E32" s="114"/>
    </row>
    <row r="33" spans="2:13" x14ac:dyDescent="0.25">
      <c r="G33" s="154"/>
      <c r="I33" s="154"/>
      <c r="K33" s="154"/>
    </row>
    <row r="34" spans="2:13" x14ac:dyDescent="0.25">
      <c r="E34" s="154"/>
      <c r="G34" s="154"/>
      <c r="I34" s="154"/>
      <c r="K34" s="154"/>
    </row>
    <row r="35" spans="2:13" x14ac:dyDescent="0.25">
      <c r="E35" s="154"/>
      <c r="G35" s="154"/>
      <c r="I35" s="154"/>
      <c r="K35" s="154"/>
    </row>
    <row r="36" spans="2:13" x14ac:dyDescent="0.25">
      <c r="E36" s="154"/>
      <c r="G36" s="154"/>
      <c r="I36" s="154"/>
      <c r="K36" s="154"/>
    </row>
    <row r="37" spans="2:13" x14ac:dyDescent="0.25">
      <c r="E37" s="124"/>
      <c r="F37" s="124"/>
      <c r="G37" s="124"/>
      <c r="H37" s="124"/>
      <c r="I37" s="154"/>
      <c r="K37" s="154"/>
    </row>
    <row r="38" spans="2:13" x14ac:dyDescent="0.25">
      <c r="B38" s="399"/>
      <c r="C38" s="400"/>
      <c r="D38" s="401"/>
      <c r="E38" s="218" t="s">
        <v>1881</v>
      </c>
      <c r="F38" s="144" t="s">
        <v>1880</v>
      </c>
      <c r="G38" s="144" t="s">
        <v>1879</v>
      </c>
      <c r="H38" s="144" t="s">
        <v>1878</v>
      </c>
      <c r="I38" s="144" t="s">
        <v>1877</v>
      </c>
      <c r="J38" s="145" t="s">
        <v>1876</v>
      </c>
      <c r="K38" s="154"/>
    </row>
    <row r="39" spans="2:13" x14ac:dyDescent="0.25">
      <c r="B39" s="424"/>
      <c r="C39" s="410"/>
      <c r="D39" s="462"/>
      <c r="E39" s="181"/>
      <c r="F39" s="131"/>
      <c r="G39" s="131"/>
      <c r="H39" s="131"/>
      <c r="I39" s="131"/>
      <c r="J39" s="181"/>
      <c r="K39" s="154"/>
    </row>
    <row r="40" spans="2:13" x14ac:dyDescent="0.25">
      <c r="B40" s="388"/>
      <c r="C40" s="389"/>
      <c r="D40" s="390"/>
      <c r="E40" s="170"/>
      <c r="F40" s="131"/>
      <c r="G40" s="131"/>
      <c r="H40" s="131"/>
      <c r="I40" s="131"/>
      <c r="J40" s="133"/>
      <c r="K40" s="154"/>
    </row>
    <row r="41" spans="2:13" x14ac:dyDescent="0.25">
      <c r="B41" s="388"/>
      <c r="C41" s="389"/>
      <c r="D41" s="390"/>
      <c r="E41" s="170"/>
      <c r="F41" s="131"/>
      <c r="G41" s="131"/>
      <c r="H41" s="131"/>
      <c r="I41" s="131"/>
      <c r="J41" s="133"/>
      <c r="K41" s="149"/>
      <c r="L41" s="149"/>
      <c r="M41" s="149"/>
    </row>
    <row r="42" spans="2:13" x14ac:dyDescent="0.25">
      <c r="B42" s="388"/>
      <c r="C42" s="389"/>
      <c r="D42" s="390"/>
      <c r="E42" s="170"/>
      <c r="F42" s="131"/>
      <c r="G42" s="131"/>
      <c r="H42" s="131"/>
      <c r="I42" s="131"/>
      <c r="J42" s="133"/>
      <c r="K42" s="154"/>
    </row>
    <row r="43" spans="2:13" x14ac:dyDescent="0.25">
      <c r="B43" s="388"/>
      <c r="C43" s="389"/>
      <c r="D43" s="390"/>
      <c r="E43" s="170"/>
      <c r="F43" s="131"/>
      <c r="G43" s="131"/>
      <c r="H43" s="131"/>
      <c r="I43" s="131"/>
      <c r="J43" s="133"/>
      <c r="K43" s="149"/>
      <c r="L43" s="149"/>
      <c r="M43" s="149"/>
    </row>
    <row r="44" spans="2:13" x14ac:dyDescent="0.25">
      <c r="B44" s="388"/>
      <c r="C44" s="389"/>
      <c r="D44" s="390"/>
      <c r="E44" s="170"/>
      <c r="F44" s="131"/>
      <c r="G44" s="131"/>
      <c r="H44" s="131"/>
      <c r="I44" s="131"/>
      <c r="J44" s="133"/>
      <c r="K44" s="154"/>
    </row>
    <row r="45" spans="2:13" x14ac:dyDescent="0.25">
      <c r="B45" s="388"/>
      <c r="C45" s="389"/>
      <c r="D45" s="390"/>
      <c r="E45" s="170"/>
      <c r="F45" s="131"/>
      <c r="G45" s="131"/>
      <c r="H45" s="131"/>
      <c r="I45" s="131"/>
      <c r="J45" s="133"/>
      <c r="K45" s="154"/>
    </row>
    <row r="46" spans="2:13" x14ac:dyDescent="0.25">
      <c r="B46" s="388"/>
      <c r="C46" s="389"/>
      <c r="D46" s="390"/>
      <c r="E46" s="170"/>
      <c r="F46" s="131"/>
      <c r="G46" s="131"/>
      <c r="H46" s="131"/>
      <c r="I46" s="131"/>
      <c r="J46" s="133"/>
      <c r="K46" s="154"/>
    </row>
    <row r="47" spans="2:13" x14ac:dyDescent="0.25">
      <c r="B47" s="388"/>
      <c r="C47" s="389"/>
      <c r="D47" s="390"/>
      <c r="E47" s="170"/>
      <c r="F47" s="131"/>
      <c r="G47" s="131"/>
      <c r="H47" s="131"/>
      <c r="I47" s="131"/>
      <c r="J47" s="133"/>
      <c r="K47" s="154"/>
    </row>
    <row r="48" spans="2:13" s="288" customFormat="1" x14ac:dyDescent="0.25">
      <c r="B48" s="286"/>
      <c r="C48" s="287"/>
      <c r="D48" s="287"/>
      <c r="E48" s="170"/>
      <c r="F48" s="131"/>
      <c r="G48" s="131"/>
      <c r="H48" s="131"/>
      <c r="I48" s="131"/>
      <c r="J48" s="133"/>
    </row>
    <row r="49" spans="2:12" x14ac:dyDescent="0.25">
      <c r="B49" s="388"/>
      <c r="C49" s="389"/>
      <c r="D49" s="390"/>
      <c r="E49" s="170"/>
      <c r="F49" s="131"/>
      <c r="G49" s="131"/>
      <c r="H49" s="131"/>
      <c r="I49" s="131"/>
      <c r="J49" s="133"/>
      <c r="K49" s="154"/>
    </row>
    <row r="50" spans="2:12" x14ac:dyDescent="0.25">
      <c r="B50" s="388"/>
      <c r="C50" s="389"/>
      <c r="D50" s="390"/>
      <c r="E50" s="170"/>
      <c r="F50" s="131"/>
      <c r="G50" s="131"/>
      <c r="H50" s="131"/>
      <c r="I50" s="131"/>
      <c r="J50" s="133"/>
      <c r="K50" s="154"/>
    </row>
    <row r="51" spans="2:12" x14ac:dyDescent="0.25">
      <c r="B51" s="388"/>
      <c r="C51" s="389"/>
      <c r="D51" s="390"/>
      <c r="E51" s="170"/>
      <c r="F51" s="131"/>
      <c r="G51" s="131"/>
      <c r="H51" s="131"/>
      <c r="I51" s="131"/>
      <c r="J51" s="133"/>
      <c r="K51" s="154"/>
    </row>
    <row r="52" spans="2:12" x14ac:dyDescent="0.25">
      <c r="B52" s="388"/>
      <c r="C52" s="389"/>
      <c r="D52" s="390"/>
      <c r="E52" s="170"/>
      <c r="F52" s="131"/>
      <c r="G52" s="131"/>
      <c r="H52" s="131"/>
      <c r="I52" s="131"/>
      <c r="J52" s="133"/>
      <c r="K52" s="154"/>
    </row>
    <row r="53" spans="2:12" x14ac:dyDescent="0.25">
      <c r="B53" s="388"/>
      <c r="C53" s="389"/>
      <c r="D53" s="390"/>
      <c r="E53" s="170"/>
      <c r="F53" s="131"/>
      <c r="G53" s="131"/>
      <c r="H53" s="131"/>
      <c r="I53" s="131"/>
      <c r="J53" s="133"/>
      <c r="K53" s="154"/>
    </row>
    <row r="54" spans="2:12" x14ac:dyDescent="0.25">
      <c r="B54" s="422"/>
      <c r="C54" s="423"/>
      <c r="D54" s="464"/>
      <c r="E54" s="182"/>
      <c r="F54" s="131"/>
      <c r="G54" s="131"/>
      <c r="H54" s="131"/>
      <c r="I54" s="131"/>
      <c r="J54" s="170"/>
      <c r="K54" s="154"/>
    </row>
    <row r="55" spans="2:12" x14ac:dyDescent="0.25">
      <c r="B55" s="417"/>
      <c r="C55" s="418"/>
      <c r="D55" s="458"/>
      <c r="E55" s="180"/>
      <c r="F55" s="197"/>
      <c r="G55" s="183"/>
      <c r="H55" s="183"/>
      <c r="I55" s="179"/>
      <c r="J55" s="180"/>
      <c r="K55" s="154"/>
    </row>
    <row r="56" spans="2:12" x14ac:dyDescent="0.25">
      <c r="B56" s="150"/>
      <c r="C56" s="148"/>
      <c r="D56" s="148"/>
      <c r="E56" s="129"/>
      <c r="F56" s="129"/>
      <c r="G56" s="129"/>
      <c r="H56" s="129"/>
      <c r="I56" s="129"/>
      <c r="J56" s="129"/>
      <c r="K56" s="149"/>
      <c r="L56" s="149"/>
    </row>
    <row r="57" spans="2:12" x14ac:dyDescent="0.25">
      <c r="B57" s="399"/>
      <c r="C57" s="400"/>
      <c r="D57" s="401"/>
      <c r="E57" s="218" t="s">
        <v>1881</v>
      </c>
      <c r="F57" s="144" t="s">
        <v>1880</v>
      </c>
      <c r="G57" s="144" t="s">
        <v>1879</v>
      </c>
      <c r="H57" s="144" t="s">
        <v>1878</v>
      </c>
      <c r="I57" s="144" t="s">
        <v>1877</v>
      </c>
      <c r="J57" s="145" t="s">
        <v>1876</v>
      </c>
      <c r="K57" s="154"/>
    </row>
    <row r="58" spans="2:12" x14ac:dyDescent="0.25">
      <c r="B58" s="419"/>
      <c r="C58" s="420"/>
      <c r="D58" s="421"/>
      <c r="E58" s="177"/>
      <c r="F58" s="131"/>
      <c r="G58" s="131"/>
      <c r="H58" s="131"/>
      <c r="I58" s="131"/>
      <c r="J58" s="177"/>
      <c r="K58" s="154"/>
    </row>
    <row r="59" spans="2:12" x14ac:dyDescent="0.25">
      <c r="B59" s="411"/>
      <c r="C59" s="412"/>
      <c r="D59" s="413"/>
      <c r="E59" s="133"/>
      <c r="F59" s="131"/>
      <c r="G59" s="131"/>
      <c r="H59" s="131"/>
      <c r="I59" s="131"/>
      <c r="J59" s="133"/>
      <c r="K59" s="154"/>
    </row>
    <row r="60" spans="2:12" x14ac:dyDescent="0.25">
      <c r="B60" s="411"/>
      <c r="C60" s="412"/>
      <c r="D60" s="413"/>
      <c r="E60" s="133"/>
      <c r="F60" s="131"/>
      <c r="G60" s="131"/>
      <c r="H60" s="131"/>
      <c r="I60" s="131"/>
      <c r="J60" s="133"/>
      <c r="K60" s="129"/>
    </row>
    <row r="61" spans="2:12" x14ac:dyDescent="0.25">
      <c r="B61" s="411"/>
      <c r="C61" s="412"/>
      <c r="D61" s="413"/>
      <c r="E61" s="133"/>
      <c r="F61" s="131"/>
      <c r="G61" s="131"/>
      <c r="H61" s="131"/>
      <c r="I61" s="131"/>
      <c r="J61" s="133"/>
      <c r="K61" s="129"/>
    </row>
    <row r="62" spans="2:12" x14ac:dyDescent="0.25">
      <c r="B62" s="411"/>
      <c r="C62" s="412"/>
      <c r="D62" s="413"/>
      <c r="E62" s="133"/>
      <c r="F62" s="131"/>
      <c r="G62" s="131"/>
      <c r="H62" s="131"/>
      <c r="I62" s="131"/>
      <c r="J62" s="133"/>
      <c r="K62" s="129"/>
    </row>
    <row r="63" spans="2:12" x14ac:dyDescent="0.25">
      <c r="B63" s="411"/>
      <c r="C63" s="412"/>
      <c r="D63" s="413"/>
      <c r="E63" s="133"/>
      <c r="F63" s="131"/>
      <c r="G63" s="131"/>
      <c r="H63" s="131"/>
      <c r="I63" s="131"/>
      <c r="J63" s="133"/>
      <c r="K63" s="129"/>
    </row>
    <row r="64" spans="2:12" x14ac:dyDescent="0.25">
      <c r="B64" s="411"/>
      <c r="C64" s="412"/>
      <c r="D64" s="413"/>
      <c r="E64" s="133"/>
      <c r="F64" s="131"/>
      <c r="G64" s="131"/>
      <c r="H64" s="131"/>
      <c r="I64" s="131"/>
      <c r="J64" s="133"/>
      <c r="K64" s="129"/>
    </row>
    <row r="65" spans="2:11" x14ac:dyDescent="0.25">
      <c r="B65" s="411"/>
      <c r="C65" s="412"/>
      <c r="D65" s="413"/>
      <c r="E65" s="133"/>
      <c r="F65" s="131"/>
      <c r="G65" s="131"/>
      <c r="H65" s="131"/>
      <c r="I65" s="131"/>
      <c r="J65" s="133"/>
      <c r="K65" s="129"/>
    </row>
    <row r="66" spans="2:11" x14ac:dyDescent="0.25">
      <c r="B66" s="411"/>
      <c r="C66" s="412"/>
      <c r="D66" s="413"/>
      <c r="E66" s="133"/>
      <c r="F66" s="131"/>
      <c r="G66" s="131"/>
      <c r="H66" s="131"/>
      <c r="I66" s="131"/>
      <c r="J66" s="133"/>
      <c r="K66" s="129"/>
    </row>
    <row r="67" spans="2:11" x14ac:dyDescent="0.25">
      <c r="B67" s="411"/>
      <c r="C67" s="412"/>
      <c r="D67" s="413"/>
      <c r="E67" s="133"/>
      <c r="F67" s="131"/>
      <c r="G67" s="131"/>
      <c r="H67" s="131"/>
      <c r="I67" s="131"/>
      <c r="J67" s="133"/>
      <c r="K67" s="129"/>
    </row>
    <row r="68" spans="2:11" x14ac:dyDescent="0.25">
      <c r="B68" s="411"/>
      <c r="C68" s="412"/>
      <c r="D68" s="413"/>
      <c r="E68" s="133"/>
      <c r="F68" s="131"/>
      <c r="G68" s="131"/>
      <c r="H68" s="131"/>
      <c r="I68" s="131"/>
      <c r="J68" s="133"/>
      <c r="K68" s="129"/>
    </row>
    <row r="69" spans="2:11" x14ac:dyDescent="0.25">
      <c r="B69" s="411"/>
      <c r="C69" s="412"/>
      <c r="D69" s="413"/>
      <c r="E69" s="133"/>
      <c r="F69" s="131"/>
      <c r="G69" s="131"/>
      <c r="H69" s="131"/>
      <c r="I69" s="131"/>
      <c r="J69" s="133"/>
      <c r="K69" s="129"/>
    </row>
    <row r="70" spans="2:11" x14ac:dyDescent="0.25">
      <c r="B70" s="411"/>
      <c r="C70" s="412"/>
      <c r="D70" s="413"/>
      <c r="E70" s="133"/>
      <c r="F70" s="131"/>
      <c r="G70" s="131"/>
      <c r="H70" s="131"/>
      <c r="I70" s="131"/>
      <c r="J70" s="133"/>
      <c r="K70" s="129"/>
    </row>
    <row r="71" spans="2:11" x14ac:dyDescent="0.25">
      <c r="B71" s="411"/>
      <c r="C71" s="412"/>
      <c r="D71" s="413"/>
      <c r="E71" s="133"/>
      <c r="F71" s="131"/>
      <c r="G71" s="131"/>
      <c r="H71" s="131"/>
      <c r="I71" s="131"/>
      <c r="J71" s="133"/>
      <c r="K71" s="129"/>
    </row>
    <row r="72" spans="2:11" x14ac:dyDescent="0.25">
      <c r="B72" s="411"/>
      <c r="C72" s="412"/>
      <c r="D72" s="413"/>
      <c r="E72" s="133"/>
      <c r="F72" s="131"/>
      <c r="G72" s="131"/>
      <c r="H72" s="131"/>
      <c r="I72" s="131"/>
      <c r="J72" s="133"/>
      <c r="K72" s="129"/>
    </row>
    <row r="73" spans="2:11" x14ac:dyDescent="0.25">
      <c r="B73" s="411"/>
      <c r="C73" s="412"/>
      <c r="D73" s="413"/>
      <c r="E73" s="133"/>
      <c r="F73" s="131"/>
      <c r="G73" s="131"/>
      <c r="H73" s="131"/>
      <c r="I73" s="131"/>
      <c r="J73" s="133"/>
      <c r="K73" s="129"/>
    </row>
    <row r="74" spans="2:11" x14ac:dyDescent="0.25">
      <c r="B74" s="411"/>
      <c r="C74" s="412"/>
      <c r="D74" s="413"/>
      <c r="E74" s="133"/>
      <c r="F74" s="131"/>
      <c r="G74" s="131"/>
      <c r="H74" s="131"/>
      <c r="I74" s="131"/>
      <c r="J74" s="133"/>
      <c r="K74" s="129"/>
    </row>
    <row r="75" spans="2:11" x14ac:dyDescent="0.25">
      <c r="B75" s="411"/>
      <c r="C75" s="412"/>
      <c r="D75" s="413"/>
      <c r="E75" s="133"/>
      <c r="F75" s="131"/>
      <c r="G75" s="131"/>
      <c r="H75" s="131"/>
      <c r="I75" s="131"/>
      <c r="J75" s="133"/>
      <c r="K75" s="129"/>
    </row>
    <row r="76" spans="2:11" x14ac:dyDescent="0.25">
      <c r="B76" s="411"/>
      <c r="C76" s="412"/>
      <c r="D76" s="413"/>
      <c r="E76" s="133"/>
      <c r="F76" s="131"/>
      <c r="G76" s="131"/>
      <c r="H76" s="131"/>
      <c r="I76" s="131"/>
      <c r="J76" s="133"/>
      <c r="K76" s="129"/>
    </row>
    <row r="77" spans="2:11" x14ac:dyDescent="0.25">
      <c r="B77" s="411"/>
      <c r="C77" s="412"/>
      <c r="D77" s="413"/>
      <c r="E77" s="133"/>
      <c r="F77" s="131"/>
      <c r="G77" s="131"/>
      <c r="H77" s="131"/>
      <c r="I77" s="131"/>
      <c r="J77" s="133"/>
      <c r="K77" s="129"/>
    </row>
    <row r="78" spans="2:11" x14ac:dyDescent="0.25">
      <c r="B78" s="411"/>
      <c r="C78" s="412"/>
      <c r="D78" s="413"/>
      <c r="E78" s="133"/>
      <c r="F78" s="131"/>
      <c r="G78" s="131"/>
      <c r="H78" s="131"/>
      <c r="I78" s="131"/>
      <c r="J78" s="133"/>
      <c r="K78" s="129"/>
    </row>
    <row r="79" spans="2:11" x14ac:dyDescent="0.25">
      <c r="B79" s="411"/>
      <c r="C79" s="412"/>
      <c r="D79" s="413"/>
      <c r="E79" s="133"/>
      <c r="F79" s="131"/>
      <c r="G79" s="131"/>
      <c r="H79" s="131"/>
      <c r="I79" s="131"/>
      <c r="J79" s="133"/>
      <c r="K79" s="129"/>
    </row>
    <row r="80" spans="2:11" x14ac:dyDescent="0.25">
      <c r="B80" s="411"/>
      <c r="C80" s="412"/>
      <c r="D80" s="413"/>
      <c r="E80" s="178"/>
      <c r="F80" s="131"/>
      <c r="G80" s="131"/>
      <c r="H80" s="131"/>
      <c r="I80" s="131"/>
      <c r="J80" s="178"/>
      <c r="K80" s="129"/>
    </row>
    <row r="81" spans="2:11" x14ac:dyDescent="0.25">
      <c r="B81" s="414"/>
      <c r="C81" s="415"/>
      <c r="D81" s="416"/>
      <c r="E81" s="179"/>
      <c r="F81" s="197"/>
      <c r="G81" s="183"/>
      <c r="H81" s="183"/>
      <c r="I81" s="179"/>
      <c r="J81" s="179"/>
      <c r="K81" s="129"/>
    </row>
    <row r="82" spans="2:11" x14ac:dyDescent="0.25">
      <c r="E82" s="154"/>
      <c r="G82" s="154"/>
      <c r="I82" s="154"/>
      <c r="K82" s="154"/>
    </row>
    <row r="83" spans="2:11" x14ac:dyDescent="0.25">
      <c r="E83" s="154"/>
      <c r="G83" s="154"/>
      <c r="I83" s="154"/>
      <c r="K83" s="154"/>
    </row>
    <row r="84" spans="2:11" x14ac:dyDescent="0.25">
      <c r="E84" s="154"/>
      <c r="G84" s="154"/>
      <c r="I84" s="154"/>
      <c r="K84" s="154"/>
    </row>
    <row r="85" spans="2:11" x14ac:dyDescent="0.25">
      <c r="E85" s="154"/>
      <c r="G85" s="154"/>
      <c r="I85" s="154"/>
      <c r="K85" s="154"/>
    </row>
    <row r="86" spans="2:11" x14ac:dyDescent="0.25">
      <c r="E86" s="154"/>
      <c r="G86" s="154"/>
      <c r="I86" s="154"/>
      <c r="K86" s="154"/>
    </row>
    <row r="87" spans="2:11" x14ac:dyDescent="0.25">
      <c r="E87" s="154"/>
      <c r="G87" s="154"/>
      <c r="I87" s="154"/>
      <c r="K87" s="154"/>
    </row>
    <row r="88" spans="2:11" x14ac:dyDescent="0.25">
      <c r="E88" s="154"/>
      <c r="G88" s="154"/>
      <c r="I88" s="154"/>
      <c r="K88" s="154"/>
    </row>
    <row r="89" spans="2:11" x14ac:dyDescent="0.25">
      <c r="E89" s="154"/>
      <c r="G89" s="154"/>
      <c r="I89" s="154"/>
      <c r="K89" s="154"/>
    </row>
    <row r="90" spans="2:11" x14ac:dyDescent="0.25">
      <c r="E90" s="154"/>
      <c r="G90" s="154"/>
      <c r="I90" s="154"/>
      <c r="K90" s="154"/>
    </row>
    <row r="91" spans="2:11" x14ac:dyDescent="0.25">
      <c r="E91" s="154"/>
      <c r="G91" s="154"/>
      <c r="I91" s="154"/>
      <c r="K91" s="154"/>
    </row>
    <row r="92" spans="2:11" x14ac:dyDescent="0.25">
      <c r="E92" s="154"/>
      <c r="G92" s="154"/>
      <c r="I92" s="154"/>
      <c r="K92" s="154"/>
    </row>
    <row r="93" spans="2:11" x14ac:dyDescent="0.25">
      <c r="E93" s="154"/>
      <c r="G93" s="154"/>
      <c r="I93" s="154"/>
      <c r="K93" s="154"/>
    </row>
    <row r="94" spans="2:11" x14ac:dyDescent="0.25">
      <c r="E94" s="154"/>
      <c r="G94" s="154"/>
      <c r="I94" s="154"/>
      <c r="K94" s="154"/>
    </row>
    <row r="95" spans="2:11" x14ac:dyDescent="0.25">
      <c r="E95" s="154"/>
      <c r="G95" s="154"/>
      <c r="I95" s="154"/>
      <c r="K95" s="154"/>
    </row>
    <row r="96" spans="2:11" x14ac:dyDescent="0.25">
      <c r="E96" s="154"/>
      <c r="G96" s="154"/>
      <c r="I96" s="154"/>
      <c r="K96" s="154"/>
    </row>
    <row r="97" spans="1:15" x14ac:dyDescent="0.25">
      <c r="E97" s="154"/>
      <c r="G97" s="154"/>
      <c r="I97" s="154"/>
      <c r="K97" s="154"/>
    </row>
    <row r="98" spans="1:15" x14ac:dyDescent="0.25">
      <c r="A98" s="399" t="s">
        <v>1875</v>
      </c>
      <c r="B98" s="400"/>
      <c r="C98" s="400"/>
      <c r="D98" s="400"/>
      <c r="E98" s="400"/>
      <c r="F98" s="400"/>
      <c r="G98" s="400"/>
      <c r="H98" s="400"/>
      <c r="I98" s="400"/>
      <c r="J98" s="400"/>
      <c r="K98" s="401"/>
    </row>
    <row r="99" spans="1:15" s="149" customFormat="1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</row>
    <row r="100" spans="1:15" s="118" customFormat="1" x14ac:dyDescent="0.25">
      <c r="A100" s="405"/>
      <c r="B100" s="406"/>
      <c r="C100" s="406"/>
      <c r="D100" s="225"/>
      <c r="E100" s="224"/>
      <c r="F100" s="225"/>
      <c r="G100" s="224"/>
      <c r="H100" s="225"/>
      <c r="I100" s="224"/>
      <c r="J100" s="225"/>
      <c r="K100" s="224"/>
      <c r="L100" s="154"/>
    </row>
    <row r="101" spans="1:15" x14ac:dyDescent="0.25">
      <c r="A101" s="391"/>
      <c r="B101" s="392"/>
      <c r="C101" s="393"/>
      <c r="D101" s="188"/>
      <c r="E101" s="117"/>
      <c r="F101" s="188"/>
      <c r="G101" s="117"/>
      <c r="H101" s="188"/>
      <c r="I101" s="117"/>
      <c r="J101" s="188"/>
      <c r="K101" s="117"/>
    </row>
    <row r="102" spans="1:15" x14ac:dyDescent="0.25">
      <c r="A102" s="388"/>
      <c r="B102" s="389"/>
      <c r="C102" s="390"/>
      <c r="D102" s="185"/>
      <c r="E102" s="115"/>
      <c r="F102" s="185"/>
      <c r="G102" s="115"/>
      <c r="H102" s="185"/>
      <c r="I102" s="115"/>
      <c r="J102" s="185"/>
      <c r="K102" s="115"/>
    </row>
    <row r="103" spans="1:15" x14ac:dyDescent="0.25">
      <c r="A103" s="388"/>
      <c r="B103" s="389"/>
      <c r="C103" s="390"/>
      <c r="D103" s="185"/>
      <c r="E103" s="115"/>
      <c r="F103" s="185"/>
      <c r="G103" s="115"/>
      <c r="H103" s="185"/>
      <c r="I103" s="115"/>
      <c r="J103" s="185"/>
      <c r="K103" s="115"/>
    </row>
    <row r="104" spans="1:15" x14ac:dyDescent="0.25">
      <c r="A104" s="391"/>
      <c r="B104" s="392"/>
      <c r="C104" s="393"/>
      <c r="D104" s="191"/>
      <c r="E104" s="192"/>
      <c r="F104" s="191"/>
      <c r="G104" s="192"/>
      <c r="H104" s="191"/>
      <c r="I104" s="192"/>
      <c r="J104" s="191"/>
      <c r="K104" s="192"/>
      <c r="L104" s="149"/>
      <c r="M104" s="149"/>
      <c r="N104" s="149"/>
      <c r="O104" s="149"/>
    </row>
    <row r="105" spans="1:15" s="163" customFormat="1" x14ac:dyDescent="0.25">
      <c r="A105" s="391"/>
      <c r="B105" s="392"/>
      <c r="C105" s="393"/>
      <c r="D105" s="191"/>
      <c r="E105" s="192"/>
      <c r="F105" s="191"/>
      <c r="G105" s="192"/>
      <c r="H105" s="191"/>
      <c r="I105" s="192"/>
      <c r="J105" s="191"/>
      <c r="K105" s="192"/>
      <c r="L105" s="149"/>
      <c r="M105" s="149"/>
      <c r="N105" s="149"/>
      <c r="O105" s="149"/>
    </row>
    <row r="106" spans="1:15" x14ac:dyDescent="0.25">
      <c r="A106" s="391"/>
      <c r="B106" s="392"/>
      <c r="C106" s="393"/>
      <c r="D106" s="188"/>
      <c r="E106" s="117"/>
      <c r="F106" s="188"/>
      <c r="G106" s="117"/>
      <c r="H106" s="188"/>
      <c r="I106" s="117"/>
      <c r="J106" s="188"/>
      <c r="K106" s="117"/>
      <c r="L106" s="149"/>
      <c r="M106" s="149"/>
      <c r="N106" s="149"/>
      <c r="O106" s="149"/>
    </row>
    <row r="107" spans="1:15" x14ac:dyDescent="0.25">
      <c r="A107" s="417"/>
      <c r="B107" s="418"/>
      <c r="C107" s="458"/>
      <c r="D107" s="197"/>
      <c r="E107" s="359"/>
      <c r="F107" s="197"/>
      <c r="G107" s="359"/>
      <c r="H107" s="197"/>
      <c r="I107" s="359"/>
      <c r="J107" s="197"/>
      <c r="K107" s="359"/>
      <c r="L107" s="149"/>
      <c r="M107" s="149"/>
      <c r="N107" s="149"/>
      <c r="O107" s="149"/>
    </row>
    <row r="108" spans="1:15" s="163" customFormat="1" x14ac:dyDescent="0.25">
      <c r="A108" s="388"/>
      <c r="B108" s="389"/>
      <c r="C108" s="390"/>
      <c r="D108" s="372"/>
      <c r="E108" s="115"/>
      <c r="F108" s="372"/>
      <c r="G108" s="115"/>
      <c r="H108" s="372"/>
      <c r="I108" s="115"/>
      <c r="J108" s="185"/>
      <c r="K108" s="115"/>
      <c r="L108" s="149"/>
      <c r="M108" s="149"/>
      <c r="N108" s="149"/>
      <c r="O108" s="149"/>
    </row>
    <row r="109" spans="1:15" s="163" customFormat="1" x14ac:dyDescent="0.25">
      <c r="A109" s="388"/>
      <c r="B109" s="389"/>
      <c r="C109" s="390"/>
      <c r="D109" s="161"/>
      <c r="E109" s="115"/>
      <c r="F109" s="161"/>
      <c r="G109" s="115"/>
      <c r="H109" s="161"/>
      <c r="I109" s="115"/>
      <c r="J109" s="229"/>
      <c r="K109" s="115"/>
      <c r="L109" s="149"/>
      <c r="M109" s="149"/>
      <c r="N109" s="149"/>
      <c r="O109" s="149"/>
    </row>
    <row r="110" spans="1:15" s="163" customFormat="1" x14ac:dyDescent="0.25">
      <c r="A110" s="388"/>
      <c r="B110" s="389"/>
      <c r="C110" s="390"/>
      <c r="D110" s="161"/>
      <c r="E110" s="115"/>
      <c r="F110" s="161"/>
      <c r="G110" s="115"/>
      <c r="H110" s="161"/>
      <c r="I110" s="115"/>
      <c r="J110" s="229"/>
      <c r="K110" s="115"/>
      <c r="L110" s="149"/>
      <c r="M110" s="149"/>
      <c r="N110" s="149"/>
      <c r="O110" s="149"/>
    </row>
    <row r="111" spans="1:15" s="313" customFormat="1" x14ac:dyDescent="0.25">
      <c r="A111" s="388"/>
      <c r="B111" s="389"/>
      <c r="C111" s="390"/>
      <c r="D111" s="161"/>
      <c r="E111" s="115"/>
      <c r="F111" s="161"/>
      <c r="G111" s="115"/>
      <c r="H111" s="161"/>
      <c r="I111" s="115"/>
      <c r="J111" s="229"/>
      <c r="K111" s="115"/>
      <c r="L111" s="312"/>
      <c r="M111" s="312"/>
      <c r="N111" s="312"/>
      <c r="O111" s="312"/>
    </row>
    <row r="112" spans="1:15" s="313" customFormat="1" x14ac:dyDescent="0.25">
      <c r="A112" s="391"/>
      <c r="B112" s="392"/>
      <c r="C112" s="393"/>
      <c r="D112" s="230"/>
      <c r="E112" s="192"/>
      <c r="F112" s="230"/>
      <c r="G112" s="192"/>
      <c r="H112" s="230"/>
      <c r="I112" s="192"/>
      <c r="J112" s="230"/>
      <c r="K112" s="192"/>
      <c r="L112" s="312"/>
      <c r="M112" s="312"/>
      <c r="N112" s="312"/>
      <c r="O112" s="312"/>
    </row>
    <row r="113" spans="1:15" s="313" customFormat="1" x14ac:dyDescent="0.25">
      <c r="A113" s="391"/>
      <c r="B113" s="392"/>
      <c r="C113" s="393"/>
      <c r="D113" s="147"/>
      <c r="E113" s="117"/>
      <c r="F113" s="147"/>
      <c r="G113" s="117"/>
      <c r="H113" s="147"/>
      <c r="I113" s="117"/>
      <c r="J113" s="147"/>
      <c r="K113" s="117"/>
      <c r="L113" s="312"/>
      <c r="M113" s="312"/>
      <c r="N113" s="312"/>
      <c r="O113" s="312"/>
    </row>
    <row r="114" spans="1:15" s="313" customFormat="1" x14ac:dyDescent="0.25">
      <c r="A114" s="388"/>
      <c r="B114" s="389"/>
      <c r="C114" s="390"/>
      <c r="D114" s="229"/>
      <c r="E114" s="115"/>
      <c r="F114" s="229"/>
      <c r="G114" s="115"/>
      <c r="H114" s="229"/>
      <c r="I114" s="115"/>
      <c r="J114" s="229"/>
      <c r="K114" s="115"/>
      <c r="L114" s="312"/>
      <c r="M114" s="312"/>
      <c r="N114" s="312"/>
      <c r="O114" s="312"/>
    </row>
    <row r="115" spans="1:15" s="313" customFormat="1" x14ac:dyDescent="0.25">
      <c r="A115" s="388"/>
      <c r="B115" s="389"/>
      <c r="C115" s="390"/>
      <c r="D115" s="161"/>
      <c r="E115" s="115"/>
      <c r="F115" s="161"/>
      <c r="G115" s="115"/>
      <c r="H115" s="161"/>
      <c r="I115" s="115"/>
      <c r="J115" s="161"/>
      <c r="K115" s="115"/>
      <c r="L115" s="312"/>
      <c r="M115" s="312"/>
      <c r="N115" s="312"/>
      <c r="O115" s="312"/>
    </row>
    <row r="116" spans="1:15" s="313" customFormat="1" x14ac:dyDescent="0.25">
      <c r="A116" s="388"/>
      <c r="B116" s="389"/>
      <c r="C116" s="390"/>
      <c r="D116" s="161"/>
      <c r="E116" s="115"/>
      <c r="F116" s="161"/>
      <c r="G116" s="115"/>
      <c r="H116" s="161"/>
      <c r="I116" s="115"/>
      <c r="J116" s="229"/>
      <c r="K116" s="115"/>
      <c r="L116" s="312"/>
      <c r="M116" s="312"/>
      <c r="N116" s="312"/>
      <c r="O116" s="312"/>
    </row>
    <row r="117" spans="1:15" s="313" customFormat="1" x14ac:dyDescent="0.25">
      <c r="A117" s="388"/>
      <c r="B117" s="389"/>
      <c r="C117" s="390"/>
      <c r="D117" s="161"/>
      <c r="E117" s="115"/>
      <c r="F117" s="161"/>
      <c r="G117" s="115"/>
      <c r="H117" s="161"/>
      <c r="I117" s="115"/>
      <c r="J117" s="229"/>
      <c r="K117" s="115"/>
      <c r="L117" s="312"/>
      <c r="M117" s="312"/>
      <c r="N117" s="312"/>
      <c r="O117" s="312"/>
    </row>
    <row r="118" spans="1:15" s="163" customFormat="1" x14ac:dyDescent="0.25">
      <c r="A118" s="407"/>
      <c r="B118" s="408"/>
      <c r="C118" s="409"/>
      <c r="D118" s="162"/>
      <c r="E118" s="119"/>
      <c r="F118" s="162"/>
      <c r="G118" s="119"/>
      <c r="H118" s="162"/>
      <c r="I118" s="119"/>
      <c r="J118" s="387"/>
      <c r="K118" s="119"/>
      <c r="L118" s="149"/>
      <c r="M118" s="149"/>
      <c r="N118" s="149"/>
      <c r="O118" s="149"/>
    </row>
    <row r="119" spans="1:15" x14ac:dyDescent="0.25">
      <c r="A119" s="410"/>
      <c r="B119" s="410"/>
      <c r="C119" s="410"/>
      <c r="H119" s="128"/>
    </row>
    <row r="120" spans="1:15" s="118" customFormat="1" x14ac:dyDescent="0.25">
      <c r="A120" s="405"/>
      <c r="B120" s="406"/>
      <c r="C120" s="406"/>
      <c r="D120" s="225"/>
      <c r="E120" s="224"/>
      <c r="F120" s="225"/>
      <c r="G120" s="224"/>
      <c r="H120" s="225"/>
      <c r="I120" s="224"/>
      <c r="J120" s="225"/>
      <c r="K120" s="224"/>
    </row>
    <row r="121" spans="1:15" x14ac:dyDescent="0.25">
      <c r="A121" s="388"/>
      <c r="B121" s="389"/>
      <c r="C121" s="390"/>
      <c r="D121" s="185"/>
      <c r="E121" s="115"/>
      <c r="F121" s="185"/>
      <c r="G121" s="115"/>
      <c r="H121" s="185"/>
      <c r="I121" s="115"/>
      <c r="J121" s="185"/>
      <c r="K121" s="115"/>
    </row>
    <row r="122" spans="1:15" x14ac:dyDescent="0.25">
      <c r="A122" s="388"/>
      <c r="B122" s="389"/>
      <c r="C122" s="390"/>
      <c r="D122" s="127"/>
      <c r="E122" s="115"/>
      <c r="F122" s="127"/>
      <c r="G122" s="115"/>
      <c r="H122" s="185"/>
      <c r="I122" s="115"/>
      <c r="J122" s="185"/>
      <c r="K122" s="115"/>
    </row>
    <row r="123" spans="1:15" x14ac:dyDescent="0.25">
      <c r="A123" s="448"/>
      <c r="B123" s="449"/>
      <c r="C123" s="450"/>
      <c r="D123" s="357"/>
      <c r="E123" s="358"/>
      <c r="F123" s="357"/>
      <c r="G123" s="358"/>
      <c r="H123" s="367"/>
      <c r="I123" s="358"/>
      <c r="J123" s="367"/>
      <c r="K123" s="358"/>
    </row>
    <row r="124" spans="1:15" x14ac:dyDescent="0.25">
      <c r="A124" s="388"/>
      <c r="B124" s="389"/>
      <c r="C124" s="390"/>
      <c r="D124" s="127"/>
      <c r="E124" s="115"/>
      <c r="F124" s="127"/>
      <c r="G124" s="115"/>
      <c r="H124" s="185"/>
      <c r="I124" s="115"/>
      <c r="J124" s="185"/>
      <c r="K124" s="115"/>
    </row>
    <row r="125" spans="1:15" x14ac:dyDescent="0.25">
      <c r="A125" s="388"/>
      <c r="B125" s="389"/>
      <c r="C125" s="390"/>
      <c r="D125" s="127"/>
      <c r="E125" s="115"/>
      <c r="F125" s="127"/>
      <c r="G125" s="115"/>
      <c r="H125" s="185"/>
      <c r="I125" s="115"/>
      <c r="J125" s="185"/>
      <c r="K125" s="115"/>
    </row>
    <row r="126" spans="1:15" x14ac:dyDescent="0.25">
      <c r="A126" s="448"/>
      <c r="B126" s="449"/>
      <c r="C126" s="450"/>
      <c r="D126" s="357"/>
      <c r="E126" s="358"/>
      <c r="F126" s="357"/>
      <c r="G126" s="358"/>
      <c r="H126" s="367"/>
      <c r="I126" s="358"/>
      <c r="J126" s="367"/>
      <c r="K126" s="358"/>
    </row>
    <row r="127" spans="1:15" x14ac:dyDescent="0.25">
      <c r="A127" s="388"/>
      <c r="B127" s="389"/>
      <c r="C127" s="390"/>
      <c r="D127" s="127"/>
      <c r="E127" s="115"/>
      <c r="F127" s="127"/>
      <c r="G127" s="115"/>
      <c r="H127" s="185"/>
      <c r="I127" s="115"/>
      <c r="J127" s="185"/>
      <c r="K127" s="115"/>
    </row>
    <row r="128" spans="1:15" x14ac:dyDescent="0.25">
      <c r="A128" s="388"/>
      <c r="B128" s="389"/>
      <c r="C128" s="390"/>
      <c r="D128" s="127"/>
      <c r="E128" s="115"/>
      <c r="F128" s="127"/>
      <c r="G128" s="115"/>
      <c r="H128" s="185"/>
      <c r="I128" s="115"/>
      <c r="J128" s="185"/>
      <c r="K128" s="115"/>
    </row>
    <row r="129" spans="1:11" x14ac:dyDescent="0.25">
      <c r="A129" s="448"/>
      <c r="B129" s="449"/>
      <c r="C129" s="450"/>
      <c r="D129" s="357"/>
      <c r="E129" s="358"/>
      <c r="F129" s="357"/>
      <c r="G129" s="358"/>
      <c r="H129" s="367"/>
      <c r="I129" s="358"/>
      <c r="J129" s="367"/>
      <c r="K129" s="358"/>
    </row>
    <row r="130" spans="1:11" x14ac:dyDescent="0.25">
      <c r="A130" s="388"/>
      <c r="B130" s="389"/>
      <c r="C130" s="390"/>
      <c r="D130" s="127"/>
      <c r="E130" s="115"/>
      <c r="F130" s="127"/>
      <c r="G130" s="115"/>
      <c r="H130" s="185"/>
      <c r="I130" s="115"/>
      <c r="J130" s="185"/>
      <c r="K130" s="115"/>
    </row>
    <row r="131" spans="1:11" x14ac:dyDescent="0.25">
      <c r="A131" s="388"/>
      <c r="B131" s="389"/>
      <c r="C131" s="390"/>
      <c r="D131" s="127"/>
      <c r="E131" s="115"/>
      <c r="F131" s="127"/>
      <c r="G131" s="115"/>
      <c r="H131" s="185"/>
      <c r="I131" s="115"/>
      <c r="J131" s="185"/>
      <c r="K131" s="115"/>
    </row>
    <row r="132" spans="1:11" x14ac:dyDescent="0.25">
      <c r="A132" s="388"/>
      <c r="B132" s="389"/>
      <c r="C132" s="390"/>
      <c r="D132" s="127"/>
      <c r="E132" s="115"/>
      <c r="F132" s="127"/>
      <c r="G132" s="115"/>
      <c r="H132" s="185"/>
      <c r="I132" s="115"/>
      <c r="J132" s="185"/>
      <c r="K132" s="115"/>
    </row>
    <row r="133" spans="1:11" x14ac:dyDescent="0.25">
      <c r="A133" s="459"/>
      <c r="B133" s="460"/>
      <c r="C133" s="461"/>
      <c r="D133" s="369"/>
      <c r="E133" s="370"/>
      <c r="F133" s="369"/>
      <c r="G133" s="370"/>
      <c r="H133" s="371"/>
      <c r="I133" s="370"/>
      <c r="J133" s="371"/>
      <c r="K133" s="370"/>
    </row>
    <row r="134" spans="1:11" s="313" customFormat="1" x14ac:dyDescent="0.25">
      <c r="A134" s="388"/>
      <c r="B134" s="389"/>
      <c r="C134" s="390"/>
      <c r="D134" s="127"/>
      <c r="E134" s="115"/>
      <c r="F134" s="127"/>
      <c r="G134" s="115"/>
      <c r="H134" s="185"/>
      <c r="I134" s="115"/>
      <c r="J134" s="185"/>
      <c r="K134" s="115"/>
    </row>
    <row r="135" spans="1:11" s="313" customFormat="1" x14ac:dyDescent="0.25">
      <c r="A135" s="388"/>
      <c r="B135" s="389"/>
      <c r="C135" s="390"/>
      <c r="D135" s="127"/>
      <c r="E135" s="115"/>
      <c r="F135" s="127"/>
      <c r="G135" s="115"/>
      <c r="H135" s="185"/>
      <c r="I135" s="115"/>
      <c r="J135" s="185"/>
      <c r="K135" s="115"/>
    </row>
    <row r="136" spans="1:11" s="313" customFormat="1" x14ac:dyDescent="0.25">
      <c r="A136" s="448"/>
      <c r="B136" s="449"/>
      <c r="C136" s="450"/>
      <c r="D136" s="357"/>
      <c r="E136" s="358"/>
      <c r="F136" s="357"/>
      <c r="G136" s="358"/>
      <c r="H136" s="367"/>
      <c r="I136" s="358"/>
      <c r="J136" s="367"/>
      <c r="K136" s="358"/>
    </row>
    <row r="137" spans="1:11" s="313" customFormat="1" x14ac:dyDescent="0.25">
      <c r="A137" s="388"/>
      <c r="B137" s="389"/>
      <c r="C137" s="390"/>
      <c r="D137" s="127"/>
      <c r="E137" s="115"/>
      <c r="F137" s="127"/>
      <c r="G137" s="115"/>
      <c r="H137" s="185"/>
      <c r="I137" s="115"/>
      <c r="J137" s="185"/>
      <c r="K137" s="115"/>
    </row>
    <row r="138" spans="1:11" x14ac:dyDescent="0.25">
      <c r="A138" s="388"/>
      <c r="B138" s="389"/>
      <c r="C138" s="390"/>
      <c r="D138" s="127"/>
      <c r="E138" s="115"/>
      <c r="F138" s="127"/>
      <c r="G138" s="115"/>
      <c r="H138" s="185"/>
      <c r="I138" s="115"/>
      <c r="J138" s="185"/>
      <c r="K138" s="115"/>
    </row>
    <row r="139" spans="1:11" x14ac:dyDescent="0.25">
      <c r="A139" s="448"/>
      <c r="B139" s="449"/>
      <c r="C139" s="450"/>
      <c r="D139" s="357"/>
      <c r="E139" s="358"/>
      <c r="F139" s="357"/>
      <c r="G139" s="358"/>
      <c r="H139" s="367"/>
      <c r="I139" s="358"/>
      <c r="J139" s="367"/>
      <c r="K139" s="358"/>
    </row>
    <row r="140" spans="1:11" s="288" customFormat="1" x14ac:dyDescent="0.25">
      <c r="A140" s="306"/>
      <c r="B140" s="307"/>
      <c r="C140" s="308"/>
      <c r="D140" s="127"/>
      <c r="E140" s="115"/>
      <c r="F140" s="127"/>
      <c r="G140" s="115"/>
      <c r="H140" s="185"/>
      <c r="I140" s="115"/>
      <c r="J140" s="185"/>
      <c r="K140" s="115"/>
    </row>
    <row r="141" spans="1:11" x14ac:dyDescent="0.25">
      <c r="A141" s="388"/>
      <c r="B141" s="389"/>
      <c r="C141" s="390"/>
      <c r="D141" s="127"/>
      <c r="E141" s="115"/>
      <c r="F141" s="127"/>
      <c r="G141" s="115"/>
      <c r="H141" s="185"/>
      <c r="I141" s="115"/>
      <c r="J141" s="185"/>
      <c r="K141" s="115"/>
    </row>
    <row r="142" spans="1:11" x14ac:dyDescent="0.25">
      <c r="A142" s="448"/>
      <c r="B142" s="449"/>
      <c r="C142" s="450"/>
      <c r="D142" s="357"/>
      <c r="E142" s="358"/>
      <c r="F142" s="357"/>
      <c r="G142" s="358"/>
      <c r="H142" s="367"/>
      <c r="I142" s="358"/>
      <c r="J142" s="367"/>
      <c r="K142" s="358"/>
    </row>
    <row r="143" spans="1:11" x14ac:dyDescent="0.25">
      <c r="A143" s="388"/>
      <c r="B143" s="389"/>
      <c r="C143" s="390"/>
      <c r="D143" s="127"/>
      <c r="E143" s="115"/>
      <c r="F143" s="127"/>
      <c r="G143" s="115"/>
      <c r="H143" s="185"/>
      <c r="I143" s="115"/>
      <c r="J143" s="185"/>
      <c r="K143" s="115"/>
    </row>
    <row r="144" spans="1:11" x14ac:dyDescent="0.25">
      <c r="A144" s="388"/>
      <c r="B144" s="389"/>
      <c r="C144" s="390"/>
      <c r="D144" s="127"/>
      <c r="E144" s="115"/>
      <c r="F144" s="127"/>
      <c r="G144" s="115"/>
      <c r="H144" s="185"/>
      <c r="I144" s="115"/>
      <c r="J144" s="185"/>
      <c r="K144" s="115"/>
    </row>
    <row r="145" spans="1:11" x14ac:dyDescent="0.25">
      <c r="A145" s="448"/>
      <c r="B145" s="449"/>
      <c r="C145" s="450"/>
      <c r="D145" s="357"/>
      <c r="E145" s="358"/>
      <c r="F145" s="357"/>
      <c r="G145" s="358"/>
      <c r="H145" s="367"/>
      <c r="I145" s="358"/>
      <c r="J145" s="367"/>
      <c r="K145" s="358"/>
    </row>
    <row r="146" spans="1:11" x14ac:dyDescent="0.25">
      <c r="A146" s="388"/>
      <c r="B146" s="389"/>
      <c r="C146" s="390"/>
      <c r="D146" s="127"/>
      <c r="E146" s="115"/>
      <c r="F146" s="127"/>
      <c r="G146" s="115"/>
      <c r="H146" s="185"/>
      <c r="I146" s="115"/>
      <c r="J146" s="185"/>
      <c r="K146" s="115"/>
    </row>
    <row r="147" spans="1:11" x14ac:dyDescent="0.25">
      <c r="A147" s="388"/>
      <c r="B147" s="389"/>
      <c r="C147" s="390"/>
      <c r="D147" s="127"/>
      <c r="E147" s="115"/>
      <c r="F147" s="127"/>
      <c r="G147" s="115"/>
      <c r="H147" s="185"/>
      <c r="I147" s="115"/>
      <c r="J147" s="185"/>
      <c r="K147" s="115"/>
    </row>
    <row r="148" spans="1:11" x14ac:dyDescent="0.25">
      <c r="A148" s="417"/>
      <c r="B148" s="418"/>
      <c r="C148" s="458"/>
      <c r="D148" s="368"/>
      <c r="E148" s="359"/>
      <c r="F148" s="368"/>
      <c r="G148" s="359"/>
      <c r="H148" s="197"/>
      <c r="I148" s="359"/>
      <c r="J148" s="197"/>
      <c r="K148" s="359"/>
    </row>
    <row r="149" spans="1:11" x14ac:dyDescent="0.25">
      <c r="A149" s="388"/>
      <c r="B149" s="389"/>
      <c r="C149" s="390"/>
      <c r="D149" s="127"/>
      <c r="E149" s="115"/>
      <c r="F149" s="127"/>
      <c r="G149" s="115"/>
      <c r="H149" s="185"/>
      <c r="I149" s="115"/>
      <c r="J149" s="185"/>
      <c r="K149" s="115"/>
    </row>
    <row r="150" spans="1:11" x14ac:dyDescent="0.25">
      <c r="A150" s="388"/>
      <c r="B150" s="389"/>
      <c r="C150" s="390"/>
      <c r="D150" s="185"/>
      <c r="E150" s="115"/>
      <c r="F150" s="185"/>
      <c r="G150" s="115"/>
      <c r="H150" s="185"/>
      <c r="I150" s="115"/>
      <c r="J150" s="185"/>
      <c r="K150" s="115"/>
    </row>
    <row r="151" spans="1:11" x14ac:dyDescent="0.25">
      <c r="A151" s="388"/>
      <c r="B151" s="389"/>
      <c r="C151" s="390"/>
      <c r="D151" s="185"/>
      <c r="E151" s="115"/>
      <c r="F151" s="185"/>
      <c r="G151" s="115"/>
      <c r="H151" s="185"/>
      <c r="I151" s="115"/>
      <c r="J151" s="185"/>
      <c r="K151" s="115"/>
    </row>
    <row r="152" spans="1:11" x14ac:dyDescent="0.25">
      <c r="A152" s="388"/>
      <c r="B152" s="389"/>
      <c r="C152" s="390"/>
      <c r="D152" s="185"/>
      <c r="E152" s="115"/>
      <c r="F152" s="185"/>
      <c r="G152" s="115"/>
      <c r="H152" s="185"/>
      <c r="I152" s="115"/>
      <c r="J152" s="185"/>
      <c r="K152" s="115"/>
    </row>
    <row r="153" spans="1:11" x14ac:dyDescent="0.25">
      <c r="A153" s="417"/>
      <c r="B153" s="418"/>
      <c r="C153" s="458"/>
      <c r="D153" s="197"/>
      <c r="E153" s="359"/>
      <c r="F153" s="197"/>
      <c r="G153" s="359"/>
      <c r="H153" s="197"/>
      <c r="I153" s="359"/>
      <c r="J153" s="197"/>
      <c r="K153" s="359"/>
    </row>
    <row r="154" spans="1:11" x14ac:dyDescent="0.25">
      <c r="A154" s="388"/>
      <c r="B154" s="389"/>
      <c r="C154" s="390"/>
      <c r="D154" s="185"/>
      <c r="E154" s="115"/>
      <c r="F154" s="185"/>
      <c r="G154" s="115"/>
      <c r="H154" s="185"/>
      <c r="I154" s="115"/>
      <c r="J154" s="185"/>
      <c r="K154" s="115"/>
    </row>
    <row r="155" spans="1:11" x14ac:dyDescent="0.25">
      <c r="A155" s="407"/>
      <c r="B155" s="408"/>
      <c r="C155" s="409"/>
      <c r="D155" s="186"/>
      <c r="E155" s="215"/>
      <c r="F155" s="186"/>
      <c r="G155" s="215"/>
      <c r="H155" s="186"/>
      <c r="I155" s="215"/>
      <c r="J155" s="186"/>
      <c r="K155" s="215"/>
    </row>
    <row r="156" spans="1:11" s="149" customFormat="1" x14ac:dyDescent="0.25">
      <c r="D156" s="293"/>
      <c r="E156" s="201"/>
      <c r="F156" s="294"/>
      <c r="G156" s="201"/>
      <c r="H156" s="294"/>
      <c r="I156" s="201"/>
      <c r="J156" s="294"/>
      <c r="K156" s="201"/>
    </row>
    <row r="157" spans="1:11" s="118" customFormat="1" x14ac:dyDescent="0.25">
      <c r="A157" s="405"/>
      <c r="B157" s="406"/>
      <c r="C157" s="406"/>
      <c r="D157" s="225"/>
      <c r="E157" s="224"/>
      <c r="F157" s="225"/>
      <c r="G157" s="224"/>
      <c r="H157" s="225"/>
      <c r="I157" s="224"/>
      <c r="J157" s="225"/>
      <c r="K157" s="224"/>
    </row>
    <row r="158" spans="1:11" x14ac:dyDescent="0.25">
      <c r="A158" s="391"/>
      <c r="B158" s="392"/>
      <c r="C158" s="393"/>
      <c r="D158" s="227"/>
      <c r="E158" s="117"/>
      <c r="F158" s="188"/>
      <c r="G158" s="117"/>
      <c r="H158" s="188"/>
      <c r="I158" s="117"/>
      <c r="J158" s="188"/>
      <c r="K158" s="117"/>
    </row>
    <row r="159" spans="1:11" x14ac:dyDescent="0.25">
      <c r="A159" s="388"/>
      <c r="B159" s="389"/>
      <c r="C159" s="390"/>
      <c r="D159" s="127"/>
      <c r="E159" s="115"/>
      <c r="F159" s="185"/>
      <c r="G159" s="115"/>
      <c r="H159" s="185"/>
      <c r="I159" s="115"/>
      <c r="J159" s="185"/>
      <c r="K159" s="115"/>
    </row>
    <row r="160" spans="1:11" x14ac:dyDescent="0.25">
      <c r="A160" s="391"/>
      <c r="B160" s="392"/>
      <c r="C160" s="393"/>
      <c r="D160" s="127"/>
      <c r="E160" s="117"/>
      <c r="F160" s="188"/>
      <c r="G160" s="117"/>
      <c r="H160" s="188"/>
      <c r="I160" s="117"/>
      <c r="J160" s="188"/>
      <c r="K160" s="117"/>
    </row>
    <row r="161" spans="1:11" x14ac:dyDescent="0.25">
      <c r="A161" s="388"/>
      <c r="B161" s="389"/>
      <c r="C161" s="390"/>
      <c r="D161" s="127"/>
      <c r="E161" s="115"/>
      <c r="F161" s="185"/>
      <c r="G161" s="115"/>
      <c r="H161" s="185"/>
      <c r="I161" s="115"/>
      <c r="J161" s="185"/>
      <c r="K161" s="115"/>
    </row>
    <row r="162" spans="1:11" x14ac:dyDescent="0.25">
      <c r="A162" s="391"/>
      <c r="B162" s="392"/>
      <c r="C162" s="393"/>
      <c r="D162" s="127"/>
      <c r="E162" s="117"/>
      <c r="F162" s="188"/>
      <c r="G162" s="117"/>
      <c r="H162" s="188"/>
      <c r="I162" s="117"/>
      <c r="J162" s="188"/>
      <c r="K162" s="117"/>
    </row>
    <row r="163" spans="1:11" x14ac:dyDescent="0.25">
      <c r="A163" s="388"/>
      <c r="B163" s="389"/>
      <c r="C163" s="390"/>
      <c r="D163" s="127"/>
      <c r="E163" s="115"/>
      <c r="F163" s="185"/>
      <c r="G163" s="115"/>
      <c r="H163" s="185"/>
      <c r="I163" s="115"/>
      <c r="J163" s="185"/>
      <c r="K163" s="115"/>
    </row>
    <row r="164" spans="1:11" x14ac:dyDescent="0.25">
      <c r="A164" s="391"/>
      <c r="B164" s="392"/>
      <c r="C164" s="393"/>
      <c r="D164" s="127"/>
      <c r="E164" s="117"/>
      <c r="F164" s="188"/>
      <c r="G164" s="117"/>
      <c r="H164" s="188"/>
      <c r="I164" s="117"/>
      <c r="J164" s="188"/>
      <c r="K164" s="117"/>
    </row>
    <row r="165" spans="1:11" x14ac:dyDescent="0.25">
      <c r="A165" s="388"/>
      <c r="B165" s="389"/>
      <c r="C165" s="390"/>
      <c r="D165" s="127"/>
      <c r="E165" s="115"/>
      <c r="F165" s="185"/>
      <c r="G165" s="115"/>
      <c r="H165" s="185"/>
      <c r="I165" s="115"/>
      <c r="J165" s="185"/>
      <c r="K165" s="115"/>
    </row>
    <row r="166" spans="1:11" x14ac:dyDescent="0.25">
      <c r="A166" s="391"/>
      <c r="B166" s="392"/>
      <c r="C166" s="393"/>
      <c r="D166" s="127"/>
      <c r="E166" s="117"/>
      <c r="F166" s="188"/>
      <c r="G166" s="117"/>
      <c r="H166" s="188"/>
      <c r="I166" s="117"/>
      <c r="J166" s="188"/>
      <c r="K166" s="117"/>
    </row>
    <row r="167" spans="1:11" x14ac:dyDescent="0.25">
      <c r="A167" s="388"/>
      <c r="B167" s="389"/>
      <c r="C167" s="390"/>
      <c r="D167" s="127"/>
      <c r="E167" s="115"/>
      <c r="F167" s="185"/>
      <c r="G167" s="115"/>
      <c r="H167" s="185"/>
      <c r="I167" s="115"/>
      <c r="J167" s="185"/>
      <c r="K167" s="115"/>
    </row>
    <row r="168" spans="1:11" x14ac:dyDescent="0.25">
      <c r="A168" s="391"/>
      <c r="B168" s="392"/>
      <c r="C168" s="393"/>
      <c r="D168" s="127"/>
      <c r="E168" s="117"/>
      <c r="F168" s="188"/>
      <c r="G168" s="117"/>
      <c r="H168" s="188"/>
      <c r="I168" s="117"/>
      <c r="J168" s="188"/>
      <c r="K168" s="117"/>
    </row>
    <row r="169" spans="1:11" x14ac:dyDescent="0.25">
      <c r="A169" s="388"/>
      <c r="B169" s="389"/>
      <c r="C169" s="390"/>
      <c r="D169" s="127"/>
      <c r="E169" s="115"/>
      <c r="F169" s="185"/>
      <c r="G169" s="115"/>
      <c r="H169" s="185"/>
      <c r="I169" s="115"/>
      <c r="J169" s="185"/>
      <c r="K169" s="115"/>
    </row>
    <row r="170" spans="1:11" x14ac:dyDescent="0.25">
      <c r="A170" s="391"/>
      <c r="B170" s="392"/>
      <c r="C170" s="393"/>
      <c r="D170" s="127"/>
      <c r="E170" s="117"/>
      <c r="F170" s="188"/>
      <c r="G170" s="117"/>
      <c r="H170" s="188"/>
      <c r="I170" s="117"/>
      <c r="J170" s="188"/>
      <c r="K170" s="117"/>
    </row>
    <row r="171" spans="1:11" x14ac:dyDescent="0.25">
      <c r="A171" s="388"/>
      <c r="B171" s="389"/>
      <c r="C171" s="390"/>
      <c r="D171" s="127"/>
      <c r="E171" s="115"/>
      <c r="F171" s="185"/>
      <c r="G171" s="115"/>
      <c r="H171" s="185"/>
      <c r="I171" s="115"/>
      <c r="J171" s="185"/>
      <c r="K171" s="115"/>
    </row>
    <row r="172" spans="1:11" x14ac:dyDescent="0.25">
      <c r="A172" s="391"/>
      <c r="B172" s="392"/>
      <c r="C172" s="393"/>
      <c r="D172" s="127"/>
      <c r="E172" s="117"/>
      <c r="F172" s="188"/>
      <c r="G172" s="117"/>
      <c r="H172" s="188"/>
      <c r="I172" s="117"/>
      <c r="J172" s="188"/>
      <c r="K172" s="117"/>
    </row>
    <row r="173" spans="1:11" x14ac:dyDescent="0.25">
      <c r="A173" s="388"/>
      <c r="B173" s="389"/>
      <c r="C173" s="390"/>
      <c r="D173" s="127"/>
      <c r="E173" s="115"/>
      <c r="F173" s="185"/>
      <c r="G173" s="115"/>
      <c r="H173" s="185"/>
      <c r="I173" s="115"/>
      <c r="J173" s="185"/>
      <c r="K173" s="115"/>
    </row>
    <row r="174" spans="1:11" x14ac:dyDescent="0.25">
      <c r="A174" s="391"/>
      <c r="B174" s="392"/>
      <c r="C174" s="393"/>
      <c r="D174" s="127"/>
      <c r="E174" s="117"/>
      <c r="F174" s="188"/>
      <c r="G174" s="117"/>
      <c r="H174" s="188"/>
      <c r="I174" s="117"/>
      <c r="J174" s="188"/>
      <c r="K174" s="117"/>
    </row>
    <row r="175" spans="1:11" x14ac:dyDescent="0.25">
      <c r="A175" s="388"/>
      <c r="B175" s="389"/>
      <c r="C175" s="390"/>
      <c r="D175" s="127"/>
      <c r="E175" s="115"/>
      <c r="F175" s="185"/>
      <c r="G175" s="115"/>
      <c r="H175" s="185"/>
      <c r="I175" s="115"/>
      <c r="J175" s="185"/>
      <c r="K175" s="115"/>
    </row>
    <row r="176" spans="1:11" x14ac:dyDescent="0.25">
      <c r="A176" s="391"/>
      <c r="B176" s="392"/>
      <c r="C176" s="393"/>
      <c r="D176" s="127"/>
      <c r="E176" s="117"/>
      <c r="F176" s="188"/>
      <c r="G176" s="117"/>
      <c r="H176" s="188"/>
      <c r="I176" s="117"/>
      <c r="J176" s="188"/>
      <c r="K176" s="117"/>
    </row>
    <row r="177" spans="1:17" x14ac:dyDescent="0.25">
      <c r="A177" s="388"/>
      <c r="B177" s="389"/>
      <c r="C177" s="390"/>
      <c r="D177" s="127"/>
      <c r="E177" s="115"/>
      <c r="F177" s="185"/>
      <c r="G177" s="115"/>
      <c r="H177" s="185"/>
      <c r="I177" s="115"/>
      <c r="J177" s="185"/>
      <c r="K177" s="115"/>
    </row>
    <row r="178" spans="1:17" x14ac:dyDescent="0.25">
      <c r="A178" s="391"/>
      <c r="B178" s="392"/>
      <c r="C178" s="393"/>
      <c r="D178" s="127"/>
      <c r="E178" s="117"/>
      <c r="F178" s="188"/>
      <c r="G178" s="117"/>
      <c r="H178" s="188"/>
      <c r="I178" s="117"/>
      <c r="J178" s="188"/>
      <c r="K178" s="117"/>
    </row>
    <row r="179" spans="1:17" x14ac:dyDescent="0.25">
      <c r="A179" s="388"/>
      <c r="B179" s="389"/>
      <c r="C179" s="390"/>
      <c r="D179" s="127"/>
      <c r="E179" s="115"/>
      <c r="F179" s="185"/>
      <c r="G179" s="115"/>
      <c r="H179" s="185"/>
      <c r="I179" s="115"/>
      <c r="J179" s="185"/>
      <c r="K179" s="115"/>
    </row>
    <row r="180" spans="1:17" x14ac:dyDescent="0.25">
      <c r="A180" s="391"/>
      <c r="B180" s="392"/>
      <c r="C180" s="393"/>
      <c r="D180" s="188"/>
      <c r="E180" s="117"/>
      <c r="F180" s="188"/>
      <c r="G180" s="117"/>
      <c r="H180" s="188"/>
      <c r="I180" s="117"/>
      <c r="J180" s="188"/>
      <c r="K180" s="117"/>
    </row>
    <row r="181" spans="1:17" x14ac:dyDescent="0.25">
      <c r="A181" s="388"/>
      <c r="B181" s="389"/>
      <c r="C181" s="390"/>
      <c r="D181" s="127"/>
      <c r="E181" s="115"/>
      <c r="F181" s="185"/>
      <c r="G181" s="115"/>
      <c r="H181" s="185"/>
      <c r="I181" s="115"/>
      <c r="J181" s="185"/>
      <c r="K181" s="115"/>
    </row>
    <row r="182" spans="1:17" x14ac:dyDescent="0.25">
      <c r="A182" s="394"/>
      <c r="B182" s="395"/>
      <c r="C182" s="396"/>
      <c r="D182" s="189"/>
      <c r="E182" s="126"/>
      <c r="F182" s="189"/>
      <c r="G182" s="125"/>
      <c r="H182" s="189"/>
      <c r="I182" s="125"/>
      <c r="J182" s="189"/>
      <c r="K182" s="125"/>
    </row>
    <row r="183" spans="1:17" s="149" customFormat="1" x14ac:dyDescent="0.25">
      <c r="A183" s="404"/>
      <c r="B183" s="404"/>
      <c r="C183" s="404"/>
      <c r="E183" s="201"/>
      <c r="G183" s="201"/>
      <c r="I183" s="201"/>
      <c r="K183" s="201"/>
    </row>
    <row r="184" spans="1:17" s="118" customFormat="1" x14ac:dyDescent="0.25">
      <c r="A184" s="310"/>
      <c r="B184" s="311"/>
      <c r="C184" s="352"/>
      <c r="D184" s="225"/>
      <c r="E184" s="224"/>
      <c r="F184" s="225"/>
      <c r="G184" s="224"/>
      <c r="H184" s="225"/>
      <c r="I184" s="224"/>
      <c r="J184" s="225"/>
      <c r="K184" s="224"/>
    </row>
    <row r="185" spans="1:17" s="313" customFormat="1" x14ac:dyDescent="0.25">
      <c r="A185" s="451"/>
      <c r="B185" s="452"/>
      <c r="C185" s="453"/>
      <c r="D185" s="184"/>
      <c r="E185" s="122"/>
      <c r="F185" s="184"/>
      <c r="G185" s="122"/>
      <c r="H185" s="184"/>
      <c r="I185" s="122"/>
      <c r="J185" s="184"/>
      <c r="K185" s="122"/>
    </row>
    <row r="186" spans="1:17" s="313" customFormat="1" x14ac:dyDescent="0.25">
      <c r="A186" s="388"/>
      <c r="B186" s="389"/>
      <c r="C186" s="390"/>
      <c r="D186" s="185"/>
      <c r="E186" s="115"/>
      <c r="F186" s="185"/>
      <c r="G186" s="115"/>
      <c r="H186" s="185"/>
      <c r="I186" s="115"/>
      <c r="J186" s="185"/>
      <c r="K186" s="115"/>
    </row>
    <row r="187" spans="1:17" s="313" customFormat="1" x14ac:dyDescent="0.25">
      <c r="A187" s="391"/>
      <c r="B187" s="392"/>
      <c r="C187" s="393"/>
      <c r="D187" s="188"/>
      <c r="E187" s="117"/>
      <c r="F187" s="188"/>
      <c r="G187" s="117"/>
      <c r="H187" s="188"/>
      <c r="I187" s="117"/>
      <c r="J187" s="188"/>
      <c r="K187" s="117"/>
    </row>
    <row r="188" spans="1:17" s="313" customFormat="1" x14ac:dyDescent="0.25">
      <c r="A188" s="407"/>
      <c r="B188" s="408"/>
      <c r="C188" s="409"/>
      <c r="D188" s="190"/>
      <c r="E188" s="119"/>
      <c r="F188" s="190"/>
      <c r="G188" s="119"/>
      <c r="H188" s="190"/>
      <c r="I188" s="119"/>
      <c r="J188" s="190"/>
      <c r="K188" s="119"/>
    </row>
    <row r="189" spans="1:17" s="313" customFormat="1" x14ac:dyDescent="0.25">
      <c r="A189" s="136"/>
      <c r="B189" s="136"/>
      <c r="C189" s="136"/>
      <c r="D189" s="166"/>
      <c r="E189" s="167"/>
      <c r="F189" s="166"/>
      <c r="G189" s="137"/>
      <c r="H189" s="166"/>
      <c r="I189" s="137"/>
      <c r="J189" s="166"/>
      <c r="K189" s="137"/>
    </row>
    <row r="190" spans="1:17" s="118" customFormat="1" x14ac:dyDescent="0.25">
      <c r="A190" s="405"/>
      <c r="B190" s="406"/>
      <c r="C190" s="406"/>
      <c r="D190" s="225"/>
      <c r="E190" s="224"/>
      <c r="F190" s="225"/>
      <c r="G190" s="224"/>
      <c r="H190" s="225"/>
      <c r="I190" s="224"/>
      <c r="J190" s="225"/>
      <c r="K190" s="224"/>
      <c r="L190" s="155"/>
      <c r="M190" s="155"/>
      <c r="N190" s="155"/>
      <c r="O190" s="155"/>
      <c r="P190" s="155"/>
      <c r="Q190" s="155"/>
    </row>
    <row r="191" spans="1:17" x14ac:dyDescent="0.25">
      <c r="A191" s="391"/>
      <c r="B191" s="392"/>
      <c r="C191" s="393"/>
      <c r="D191" s="188"/>
      <c r="E191" s="117"/>
      <c r="F191" s="188"/>
      <c r="G191" s="117"/>
      <c r="H191" s="188"/>
      <c r="I191" s="117"/>
      <c r="J191" s="188"/>
      <c r="K191" s="117"/>
    </row>
    <row r="192" spans="1:17" x14ac:dyDescent="0.25">
      <c r="A192" s="388"/>
      <c r="B192" s="389"/>
      <c r="C192" s="390"/>
      <c r="D192" s="185"/>
      <c r="E192" s="115"/>
      <c r="F192" s="185"/>
      <c r="G192" s="115"/>
      <c r="H192" s="185"/>
      <c r="I192" s="115"/>
      <c r="J192" s="185"/>
      <c r="K192" s="115"/>
    </row>
    <row r="193" spans="1:11" x14ac:dyDescent="0.25">
      <c r="A193" s="391"/>
      <c r="B193" s="392"/>
      <c r="C193" s="393"/>
      <c r="D193" s="188"/>
      <c r="E193" s="117"/>
      <c r="F193" s="188"/>
      <c r="G193" s="117"/>
      <c r="H193" s="188"/>
      <c r="I193" s="117"/>
      <c r="J193" s="188"/>
      <c r="K193" s="117"/>
    </row>
    <row r="194" spans="1:11" x14ac:dyDescent="0.25">
      <c r="A194" s="388"/>
      <c r="B194" s="389"/>
      <c r="C194" s="390"/>
      <c r="D194" s="185"/>
      <c r="E194" s="115"/>
      <c r="F194" s="185"/>
      <c r="G194" s="115"/>
      <c r="H194" s="185"/>
      <c r="I194" s="115"/>
      <c r="J194" s="185"/>
      <c r="K194" s="115"/>
    </row>
    <row r="195" spans="1:11" x14ac:dyDescent="0.25">
      <c r="A195" s="391"/>
      <c r="B195" s="392"/>
      <c r="C195" s="393"/>
      <c r="D195" s="188"/>
      <c r="E195" s="117"/>
      <c r="F195" s="188"/>
      <c r="G195" s="117"/>
      <c r="H195" s="188"/>
      <c r="I195" s="117"/>
      <c r="J195" s="188"/>
      <c r="K195" s="117"/>
    </row>
    <row r="196" spans="1:11" x14ac:dyDescent="0.25">
      <c r="A196" s="388"/>
      <c r="B196" s="389"/>
      <c r="C196" s="390"/>
      <c r="D196" s="185"/>
      <c r="E196" s="115"/>
      <c r="F196" s="185"/>
      <c r="G196" s="115"/>
      <c r="H196" s="185"/>
      <c r="I196" s="115"/>
      <c r="J196" s="185"/>
      <c r="K196" s="115"/>
    </row>
    <row r="197" spans="1:11" x14ac:dyDescent="0.25">
      <c r="A197" s="391"/>
      <c r="B197" s="392"/>
      <c r="C197" s="393"/>
      <c r="D197" s="188"/>
      <c r="E197" s="117"/>
      <c r="F197" s="188"/>
      <c r="G197" s="117"/>
      <c r="H197" s="188"/>
      <c r="I197" s="117"/>
      <c r="J197" s="188"/>
      <c r="K197" s="117"/>
    </row>
    <row r="198" spans="1:11" x14ac:dyDescent="0.25">
      <c r="A198" s="388"/>
      <c r="B198" s="389"/>
      <c r="C198" s="390"/>
      <c r="D198" s="185"/>
      <c r="E198" s="115"/>
      <c r="F198" s="185"/>
      <c r="G198" s="115"/>
      <c r="H198" s="185"/>
      <c r="I198" s="115"/>
      <c r="J198" s="185"/>
      <c r="K198" s="115"/>
    </row>
    <row r="199" spans="1:11" x14ac:dyDescent="0.25">
      <c r="A199" s="391"/>
      <c r="B199" s="392"/>
      <c r="C199" s="393"/>
      <c r="D199" s="188"/>
      <c r="E199" s="117"/>
      <c r="F199" s="188"/>
      <c r="G199" s="117"/>
      <c r="H199" s="188"/>
      <c r="I199" s="117"/>
      <c r="J199" s="188"/>
      <c r="K199" s="117"/>
    </row>
    <row r="200" spans="1:11" x14ac:dyDescent="0.25">
      <c r="A200" s="388"/>
      <c r="B200" s="389"/>
      <c r="C200" s="390"/>
      <c r="D200" s="185"/>
      <c r="E200" s="115"/>
      <c r="F200" s="185"/>
      <c r="G200" s="115"/>
      <c r="H200" s="185"/>
      <c r="I200" s="115"/>
      <c r="J200" s="185"/>
      <c r="K200" s="115"/>
    </row>
    <row r="201" spans="1:11" x14ac:dyDescent="0.25">
      <c r="A201" s="391"/>
      <c r="B201" s="392"/>
      <c r="C201" s="393"/>
      <c r="D201" s="188"/>
      <c r="E201" s="117"/>
      <c r="F201" s="188"/>
      <c r="G201" s="117"/>
      <c r="H201" s="188"/>
      <c r="I201" s="117"/>
      <c r="J201" s="188"/>
      <c r="K201" s="117"/>
    </row>
    <row r="202" spans="1:11" x14ac:dyDescent="0.25">
      <c r="A202" s="388"/>
      <c r="B202" s="389"/>
      <c r="C202" s="390"/>
      <c r="D202" s="185"/>
      <c r="E202" s="115"/>
      <c r="F202" s="185"/>
      <c r="G202" s="115"/>
      <c r="H202" s="185"/>
      <c r="I202" s="115"/>
      <c r="J202" s="185"/>
      <c r="K202" s="115"/>
    </row>
    <row r="203" spans="1:11" x14ac:dyDescent="0.25">
      <c r="A203" s="391"/>
      <c r="B203" s="392"/>
      <c r="C203" s="393"/>
      <c r="D203" s="188"/>
      <c r="E203" s="117"/>
      <c r="F203" s="188"/>
      <c r="G203" s="117"/>
      <c r="H203" s="188"/>
      <c r="I203" s="117"/>
      <c r="J203" s="188"/>
      <c r="K203" s="117"/>
    </row>
    <row r="204" spans="1:11" x14ac:dyDescent="0.25">
      <c r="A204" s="388"/>
      <c r="B204" s="389"/>
      <c r="C204" s="390"/>
      <c r="D204" s="185"/>
      <c r="E204" s="115"/>
      <c r="F204" s="185"/>
      <c r="G204" s="115"/>
      <c r="H204" s="185"/>
      <c r="I204" s="115"/>
      <c r="J204" s="185"/>
      <c r="K204" s="115"/>
    </row>
    <row r="205" spans="1:11" x14ac:dyDescent="0.25">
      <c r="A205" s="391"/>
      <c r="B205" s="392"/>
      <c r="C205" s="393"/>
      <c r="D205" s="188"/>
      <c r="E205" s="117"/>
      <c r="F205" s="188"/>
      <c r="G205" s="117"/>
      <c r="H205" s="188"/>
      <c r="I205" s="117"/>
      <c r="J205" s="188"/>
      <c r="K205" s="117"/>
    </row>
    <row r="206" spans="1:11" x14ac:dyDescent="0.25">
      <c r="A206" s="388"/>
      <c r="B206" s="389"/>
      <c r="C206" s="390"/>
      <c r="D206" s="185"/>
      <c r="E206" s="115"/>
      <c r="F206" s="185"/>
      <c r="G206" s="115"/>
      <c r="H206" s="185"/>
      <c r="I206" s="115"/>
      <c r="J206" s="185"/>
      <c r="K206" s="115"/>
    </row>
    <row r="207" spans="1:11" x14ac:dyDescent="0.25">
      <c r="A207" s="391"/>
      <c r="B207" s="392"/>
      <c r="C207" s="393"/>
      <c r="D207" s="188"/>
      <c r="E207" s="117"/>
      <c r="F207" s="188"/>
      <c r="G207" s="117"/>
      <c r="H207" s="188"/>
      <c r="I207" s="117"/>
      <c r="J207" s="188"/>
      <c r="K207" s="117"/>
    </row>
    <row r="208" spans="1:11" x14ac:dyDescent="0.25">
      <c r="A208" s="388"/>
      <c r="B208" s="389"/>
      <c r="C208" s="390"/>
      <c r="D208" s="185"/>
      <c r="E208" s="115"/>
      <c r="F208" s="185"/>
      <c r="G208" s="115"/>
      <c r="H208" s="185"/>
      <c r="I208" s="115"/>
      <c r="J208" s="185"/>
      <c r="K208" s="115"/>
    </row>
    <row r="209" spans="1:11" x14ac:dyDescent="0.25">
      <c r="A209" s="391"/>
      <c r="B209" s="392"/>
      <c r="C209" s="393"/>
      <c r="D209" s="188"/>
      <c r="E209" s="117"/>
      <c r="F209" s="188"/>
      <c r="G209" s="117"/>
      <c r="H209" s="188"/>
      <c r="I209" s="117"/>
      <c r="J209" s="188"/>
      <c r="K209" s="117"/>
    </row>
    <row r="210" spans="1:11" x14ac:dyDescent="0.25">
      <c r="A210" s="388"/>
      <c r="B210" s="389"/>
      <c r="C210" s="390"/>
      <c r="D210" s="185"/>
      <c r="E210" s="115"/>
      <c r="F210" s="185"/>
      <c r="G210" s="115"/>
      <c r="H210" s="185"/>
      <c r="I210" s="115"/>
      <c r="J210" s="185"/>
      <c r="K210" s="115"/>
    </row>
    <row r="211" spans="1:11" x14ac:dyDescent="0.25">
      <c r="A211" s="394"/>
      <c r="B211" s="395"/>
      <c r="C211" s="396"/>
      <c r="D211" s="189"/>
      <c r="E211" s="125"/>
      <c r="F211" s="189"/>
      <c r="G211" s="125"/>
      <c r="H211" s="189"/>
      <c r="I211" s="125"/>
      <c r="J211" s="189"/>
      <c r="K211" s="125"/>
    </row>
    <row r="212" spans="1:11" s="149" customFormat="1" x14ac:dyDescent="0.25">
      <c r="D212" s="200"/>
      <c r="E212" s="201"/>
      <c r="F212" s="200"/>
      <c r="G212" s="201"/>
      <c r="H212" s="200"/>
      <c r="I212" s="201"/>
      <c r="J212" s="200"/>
      <c r="K212" s="201"/>
    </row>
    <row r="213" spans="1:11" x14ac:dyDescent="0.25">
      <c r="A213" s="399" t="s">
        <v>1874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1"/>
    </row>
    <row r="214" spans="1:11" s="149" customFormat="1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1" s="149" customFormat="1" x14ac:dyDescent="0.2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</row>
    <row r="216" spans="1:11" s="149" customFormat="1" x14ac:dyDescent="0.25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</row>
    <row r="217" spans="1:11" s="149" customFormat="1" x14ac:dyDescent="0.25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</row>
    <row r="218" spans="1:11" s="149" customFormat="1" x14ac:dyDescent="0.25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</row>
    <row r="219" spans="1:11" s="149" customFormat="1" x14ac:dyDescent="0.25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</row>
    <row r="220" spans="1:11" s="149" customFormat="1" x14ac:dyDescent="0.25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</row>
    <row r="221" spans="1:11" s="149" customFormat="1" x14ac:dyDescent="0.25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</row>
    <row r="222" spans="1:11" s="149" customFormat="1" x14ac:dyDescent="0.25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</row>
    <row r="223" spans="1:11" s="149" customFormat="1" x14ac:dyDescent="0.25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</row>
    <row r="224" spans="1:11" s="149" customFormat="1" x14ac:dyDescent="0.25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</row>
    <row r="225" spans="1:12" s="149" customFormat="1" x14ac:dyDescent="0.2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</row>
    <row r="226" spans="1:12" s="149" customFormat="1" x14ac:dyDescent="0.25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</row>
    <row r="227" spans="1:12" s="149" customFormat="1" x14ac:dyDescent="0.25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</row>
    <row r="228" spans="1:12" s="149" customFormat="1" x14ac:dyDescent="0.25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</row>
    <row r="229" spans="1:12" s="149" customFormat="1" x14ac:dyDescent="0.25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</row>
    <row r="230" spans="1:12" s="118" customFormat="1" x14ac:dyDescent="0.25">
      <c r="A230" s="402"/>
      <c r="B230" s="403"/>
      <c r="C230" s="403"/>
      <c r="D230" s="225"/>
      <c r="E230" s="224"/>
      <c r="F230" s="225"/>
      <c r="G230" s="224"/>
      <c r="H230" s="225"/>
      <c r="I230" s="224"/>
      <c r="J230" s="225"/>
      <c r="K230" s="224"/>
    </row>
    <row r="231" spans="1:12" x14ac:dyDescent="0.25">
      <c r="A231" s="391"/>
      <c r="B231" s="392"/>
      <c r="C231" s="393"/>
      <c r="D231" s="188"/>
      <c r="E231" s="117"/>
      <c r="F231" s="188"/>
      <c r="G231" s="117"/>
      <c r="H231" s="188"/>
      <c r="I231" s="117"/>
      <c r="J231" s="188"/>
      <c r="K231" s="117"/>
    </row>
    <row r="232" spans="1:12" x14ac:dyDescent="0.25">
      <c r="A232" s="388"/>
      <c r="B232" s="389"/>
      <c r="C232" s="390"/>
      <c r="D232" s="194"/>
      <c r="E232" s="168"/>
      <c r="F232" s="194"/>
      <c r="G232" s="168"/>
      <c r="H232" s="194"/>
      <c r="I232" s="168"/>
      <c r="J232" s="194"/>
      <c r="K232" s="168"/>
    </row>
    <row r="233" spans="1:12" x14ac:dyDescent="0.25">
      <c r="A233" s="391"/>
      <c r="B233" s="392"/>
      <c r="C233" s="393"/>
      <c r="D233" s="188"/>
      <c r="E233" s="117"/>
      <c r="F233" s="188"/>
      <c r="G233" s="117"/>
      <c r="H233" s="188"/>
      <c r="I233" s="117"/>
      <c r="J233" s="188"/>
      <c r="K233" s="117"/>
    </row>
    <row r="234" spans="1:12" x14ac:dyDescent="0.25">
      <c r="A234" s="388"/>
      <c r="B234" s="389"/>
      <c r="C234" s="390"/>
      <c r="D234" s="185"/>
      <c r="E234" s="115"/>
      <c r="F234" s="185"/>
      <c r="G234" s="115"/>
      <c r="H234" s="185"/>
      <c r="I234" s="115"/>
      <c r="J234" s="185"/>
      <c r="K234" s="115"/>
    </row>
    <row r="235" spans="1:12" x14ac:dyDescent="0.25">
      <c r="A235" s="391"/>
      <c r="B235" s="392"/>
      <c r="C235" s="393"/>
      <c r="D235" s="188"/>
      <c r="E235" s="117"/>
      <c r="F235" s="188"/>
      <c r="G235" s="117"/>
      <c r="H235" s="188"/>
      <c r="I235" s="117"/>
      <c r="J235" s="188"/>
      <c r="K235" s="117"/>
    </row>
    <row r="236" spans="1:12" x14ac:dyDescent="0.25">
      <c r="A236" s="388"/>
      <c r="B236" s="389"/>
      <c r="C236" s="390"/>
      <c r="D236" s="185"/>
      <c r="E236" s="115"/>
      <c r="F236" s="185"/>
      <c r="G236" s="115"/>
      <c r="H236" s="185"/>
      <c r="I236" s="115"/>
      <c r="J236" s="185"/>
      <c r="K236" s="115"/>
    </row>
    <row r="237" spans="1:12" x14ac:dyDescent="0.25">
      <c r="A237" s="391"/>
      <c r="B237" s="392"/>
      <c r="C237" s="393"/>
      <c r="D237" s="147"/>
      <c r="E237" s="117"/>
      <c r="F237" s="147"/>
      <c r="G237" s="117"/>
      <c r="H237" s="147"/>
      <c r="I237" s="117"/>
      <c r="J237" s="147"/>
      <c r="K237" s="117"/>
    </row>
    <row r="238" spans="1:12" x14ac:dyDescent="0.25">
      <c r="A238" s="388"/>
      <c r="B238" s="389"/>
      <c r="C238" s="390"/>
      <c r="D238" s="120"/>
      <c r="E238" s="115"/>
      <c r="F238" s="120"/>
      <c r="G238" s="115"/>
      <c r="H238" s="120"/>
      <c r="I238" s="115"/>
      <c r="J238" s="185"/>
      <c r="K238" s="115"/>
      <c r="L238" s="149"/>
    </row>
    <row r="239" spans="1:12" x14ac:dyDescent="0.25">
      <c r="A239" s="391"/>
      <c r="B239" s="392"/>
      <c r="C239" s="393"/>
      <c r="D239" s="188"/>
      <c r="E239" s="117"/>
      <c r="F239" s="188"/>
      <c r="G239" s="117"/>
      <c r="H239" s="188"/>
      <c r="I239" s="117"/>
      <c r="J239" s="188"/>
      <c r="K239" s="117"/>
    </row>
    <row r="240" spans="1:12" x14ac:dyDescent="0.25">
      <c r="A240" s="388"/>
      <c r="B240" s="389"/>
      <c r="C240" s="390"/>
      <c r="D240" s="185"/>
      <c r="E240" s="115"/>
      <c r="F240" s="185"/>
      <c r="G240" s="115"/>
      <c r="H240" s="185"/>
      <c r="I240" s="115"/>
      <c r="J240" s="185"/>
      <c r="K240" s="115"/>
    </row>
    <row r="241" spans="1:11" x14ac:dyDescent="0.25">
      <c r="A241" s="391"/>
      <c r="B241" s="392"/>
      <c r="C241" s="393"/>
      <c r="D241" s="195"/>
      <c r="E241" s="117"/>
      <c r="F241" s="195"/>
      <c r="G241" s="117"/>
      <c r="H241" s="195"/>
      <c r="I241" s="117"/>
      <c r="J241" s="195"/>
      <c r="K241" s="117"/>
    </row>
    <row r="242" spans="1:11" x14ac:dyDescent="0.25">
      <c r="A242" s="394"/>
      <c r="B242" s="395"/>
      <c r="C242" s="396"/>
      <c r="D242" s="189"/>
      <c r="E242" s="125"/>
      <c r="F242" s="189"/>
      <c r="G242" s="125"/>
      <c r="H242" s="189"/>
      <c r="I242" s="125"/>
      <c r="J242" s="189"/>
      <c r="K242" s="125"/>
    </row>
    <row r="243" spans="1:11" x14ac:dyDescent="0.25">
      <c r="A243" s="397"/>
      <c r="B243" s="397"/>
      <c r="C243" s="397"/>
      <c r="D243" s="196"/>
      <c r="F243" s="163"/>
      <c r="H243" s="163"/>
      <c r="J243" s="163"/>
    </row>
    <row r="244" spans="1:11" x14ac:dyDescent="0.25">
      <c r="H244" s="398" t="s">
        <v>3234</v>
      </c>
      <c r="I244" s="398"/>
      <c r="J244" s="398"/>
      <c r="K244" s="398"/>
    </row>
  </sheetData>
  <mergeCells count="181">
    <mergeCell ref="A242:C242"/>
    <mergeCell ref="A243:C243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40:C240"/>
    <mergeCell ref="A241:C241"/>
    <mergeCell ref="A234:C234"/>
    <mergeCell ref="A193:C193"/>
    <mergeCell ref="A194:C194"/>
    <mergeCell ref="A195:C195"/>
    <mergeCell ref="A196:C196"/>
    <mergeCell ref="A197:C197"/>
    <mergeCell ref="A198:C198"/>
    <mergeCell ref="A205:C205"/>
    <mergeCell ref="A206:C206"/>
    <mergeCell ref="A207:C207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208:C208"/>
    <mergeCell ref="A183:C183"/>
    <mergeCell ref="A190:C190"/>
    <mergeCell ref="A191:C191"/>
    <mergeCell ref="A192:C192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5:C185"/>
    <mergeCell ref="A186:C186"/>
    <mergeCell ref="A187:C187"/>
    <mergeCell ref="A188:C188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2:C152"/>
    <mergeCell ref="A153:C153"/>
    <mergeCell ref="A154:C154"/>
    <mergeCell ref="A155:C155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45:C145"/>
    <mergeCell ref="A146:C146"/>
    <mergeCell ref="A131:C131"/>
    <mergeCell ref="A132:C132"/>
    <mergeCell ref="A133:C133"/>
    <mergeCell ref="A138:C138"/>
    <mergeCell ref="A139:C139"/>
    <mergeCell ref="A124:C124"/>
    <mergeCell ref="A125:C125"/>
    <mergeCell ref="A126:C126"/>
    <mergeCell ref="A127:C127"/>
    <mergeCell ref="A128:C128"/>
    <mergeCell ref="A129:C129"/>
    <mergeCell ref="A134:C134"/>
    <mergeCell ref="A135:C135"/>
    <mergeCell ref="A136:C136"/>
    <mergeCell ref="A137:C137"/>
    <mergeCell ref="A119:C119"/>
    <mergeCell ref="A120:C120"/>
    <mergeCell ref="A121:C121"/>
    <mergeCell ref="A122:C122"/>
    <mergeCell ref="A123:C123"/>
    <mergeCell ref="A118:C118"/>
    <mergeCell ref="A107:C107"/>
    <mergeCell ref="A130:C130"/>
    <mergeCell ref="A111:C111"/>
    <mergeCell ref="A112:C112"/>
    <mergeCell ref="A113:C113"/>
    <mergeCell ref="A114:C114"/>
    <mergeCell ref="A115:C115"/>
    <mergeCell ref="A116:C116"/>
    <mergeCell ref="A117:C117"/>
    <mergeCell ref="B80:D80"/>
    <mergeCell ref="B81:D81"/>
    <mergeCell ref="A98:K98"/>
    <mergeCell ref="A100:C100"/>
    <mergeCell ref="A101:C101"/>
    <mergeCell ref="A105:C105"/>
    <mergeCell ref="A108:C108"/>
    <mergeCell ref="A109:C109"/>
    <mergeCell ref="A110:C110"/>
    <mergeCell ref="A102:C102"/>
    <mergeCell ref="A103:C103"/>
    <mergeCell ref="A104:C104"/>
    <mergeCell ref="A106:C106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H244:K244"/>
    <mergeCell ref="F4:H4"/>
    <mergeCell ref="A3:K3"/>
    <mergeCell ref="A8:C8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46:D46"/>
    <mergeCell ref="B45:D45"/>
    <mergeCell ref="B44:D44"/>
    <mergeCell ref="B43:D43"/>
    <mergeCell ref="B42:D42"/>
    <mergeCell ref="B41:D41"/>
    <mergeCell ref="B40:D40"/>
    <mergeCell ref="B39:D39"/>
    <mergeCell ref="B38:D38"/>
    <mergeCell ref="B63:D63"/>
    <mergeCell ref="B62:D62"/>
    <mergeCell ref="B54:D54"/>
    <mergeCell ref="B53:D53"/>
    <mergeCell ref="B52:D52"/>
    <mergeCell ref="B51:D51"/>
    <mergeCell ref="B50:D50"/>
    <mergeCell ref="B49:D49"/>
    <mergeCell ref="B47:D47"/>
    <mergeCell ref="B61:D61"/>
  </mergeCells>
  <conditionalFormatting sqref="B39:D40 F39:J40 B42:J54">
    <cfRule type="expression" dxfId="31" priority="41">
      <formula>MOD(ROW(),2)=1</formula>
    </cfRule>
    <cfRule type="expression" dxfId="30" priority="42">
      <formula>MOD(ROW(),2)=0</formula>
    </cfRule>
  </conditionalFormatting>
  <conditionalFormatting sqref="B58:D80 F58:J80">
    <cfRule type="expression" dxfId="29" priority="39">
      <formula>MOD(ROW(),2)=1</formula>
    </cfRule>
    <cfRule type="expression" dxfId="28" priority="40">
      <formula>MOD(ROW(),2)=0</formula>
    </cfRule>
  </conditionalFormatting>
  <conditionalFormatting sqref="B41:D41 F41:J41">
    <cfRule type="expression" dxfId="27" priority="29">
      <formula>MOD(ROW(),2)=1</formula>
    </cfRule>
    <cfRule type="expression" dxfId="26" priority="30">
      <formula>MOD(ROW(),2)=0</formula>
    </cfRule>
  </conditionalFormatting>
  <conditionalFormatting sqref="E39:E40">
    <cfRule type="expression" dxfId="25" priority="19">
      <formula>MOD(ROW(),2)=1</formula>
    </cfRule>
    <cfRule type="expression" dxfId="24" priority="20">
      <formula>MOD(ROW(),2)=0</formula>
    </cfRule>
  </conditionalFormatting>
  <conditionalFormatting sqref="E41">
    <cfRule type="expression" dxfId="23" priority="17">
      <formula>MOD(ROW(),2)=1</formula>
    </cfRule>
    <cfRule type="expression" dxfId="22" priority="18">
      <formula>MOD(ROW(),2)=0</formula>
    </cfRule>
  </conditionalFormatting>
  <conditionalFormatting sqref="E58:E80">
    <cfRule type="expression" dxfId="21" priority="15">
      <formula>MOD(ROW(),2)=1</formula>
    </cfRule>
    <cfRule type="expression" dxfId="20" priority="16">
      <formula>MOD(ROW(),2)=0</formula>
    </cfRule>
  </conditionalFormatting>
  <conditionalFormatting sqref="A101:K118 A121:K155 A158:K182 A185:K188 A191:K211 A231:K242">
    <cfRule type="expression" dxfId="19" priority="1">
      <formula>MOD(ROW(),2)=1</formula>
    </cfRule>
    <cfRule type="expression" dxfId="18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8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8"/>
  <sheetViews>
    <sheetView topLeftCell="A8" zoomScale="80" zoomScaleNormal="80" zoomScalePageLayoutView="90" workbookViewId="0">
      <selection activeCell="M39" sqref="M39"/>
    </sheetView>
  </sheetViews>
  <sheetFormatPr defaultColWidth="8.85546875" defaultRowHeight="15" x14ac:dyDescent="0.25"/>
  <cols>
    <col min="1" max="2" width="10.7109375" style="154" customWidth="1"/>
    <col min="3" max="3" width="45.7109375" style="154" customWidth="1"/>
    <col min="4" max="4" width="13.7109375" style="154" customWidth="1"/>
    <col min="5" max="5" width="13.7109375" style="114" customWidth="1"/>
    <col min="6" max="6" width="13.7109375" style="154" customWidth="1"/>
    <col min="7" max="7" width="13.7109375" style="114" customWidth="1"/>
    <col min="8" max="8" width="13.7109375" style="154" customWidth="1"/>
    <col min="9" max="9" width="13.7109375" style="114" customWidth="1"/>
    <col min="10" max="10" width="13.7109375" style="154" customWidth="1"/>
    <col min="11" max="11" width="13.7109375" style="114" customWidth="1"/>
    <col min="12" max="16" width="10.7109375" style="154" customWidth="1"/>
    <col min="17" max="16384" width="8.85546875" style="154"/>
  </cols>
  <sheetData>
    <row r="1" spans="1:16" x14ac:dyDescent="0.25">
      <c r="A1" s="143"/>
      <c r="B1" s="143"/>
      <c r="C1" s="143"/>
    </row>
    <row r="3" spans="1:16" x14ac:dyDescent="0.25">
      <c r="A3" s="399" t="s">
        <v>1861</v>
      </c>
      <c r="B3" s="400"/>
      <c r="C3" s="400"/>
      <c r="D3" s="400"/>
      <c r="E3" s="400"/>
      <c r="F3" s="400"/>
      <c r="G3" s="400"/>
      <c r="H3" s="400"/>
      <c r="I3" s="400"/>
      <c r="J3" s="400"/>
      <c r="K3" s="401"/>
      <c r="L3" s="151"/>
      <c r="M3" s="151"/>
      <c r="N3" s="151"/>
      <c r="O3" s="151"/>
      <c r="P3" s="151"/>
    </row>
    <row r="4" spans="1:16" x14ac:dyDescent="0.25">
      <c r="A4" s="138" t="s">
        <v>1862</v>
      </c>
      <c r="B4" s="432"/>
      <c r="C4" s="432"/>
      <c r="D4" s="432"/>
      <c r="E4" s="202" t="s">
        <v>2416</v>
      </c>
      <c r="F4" s="433"/>
      <c r="G4" s="433"/>
      <c r="H4" s="433"/>
      <c r="I4" s="142" t="s">
        <v>1883</v>
      </c>
      <c r="J4" s="434"/>
      <c r="K4" s="435"/>
      <c r="L4" s="140"/>
      <c r="P4" s="140"/>
    </row>
    <row r="5" spans="1:16" s="149" customFormat="1" x14ac:dyDescent="0.25">
      <c r="A5" s="139" t="s">
        <v>1863</v>
      </c>
      <c r="B5" s="436"/>
      <c r="C5" s="436"/>
      <c r="D5" s="436"/>
      <c r="E5" s="203" t="s">
        <v>2417</v>
      </c>
      <c r="F5" s="437"/>
      <c r="G5" s="437"/>
      <c r="H5" s="437"/>
      <c r="I5" s="206" t="s">
        <v>1883</v>
      </c>
      <c r="J5" s="438"/>
      <c r="K5" s="439"/>
    </row>
    <row r="6" spans="1:16" x14ac:dyDescent="0.25">
      <c r="A6" s="138" t="s">
        <v>1864</v>
      </c>
      <c r="B6" s="425"/>
      <c r="C6" s="425"/>
      <c r="D6" s="425"/>
      <c r="E6" s="204" t="s">
        <v>2418</v>
      </c>
      <c r="F6" s="426"/>
      <c r="G6" s="426"/>
      <c r="H6" s="426"/>
      <c r="I6" s="142" t="s">
        <v>1883</v>
      </c>
      <c r="J6" s="427"/>
      <c r="K6" s="428"/>
    </row>
    <row r="7" spans="1:16" s="149" customFormat="1" x14ac:dyDescent="0.25">
      <c r="A7" s="135" t="s">
        <v>1865</v>
      </c>
      <c r="B7" s="429"/>
      <c r="C7" s="429"/>
      <c r="D7" s="429"/>
      <c r="E7" s="205" t="s">
        <v>2419</v>
      </c>
      <c r="F7" s="430"/>
      <c r="G7" s="430"/>
      <c r="H7" s="430"/>
      <c r="I7" s="134"/>
      <c r="J7" s="430"/>
      <c r="K7" s="431"/>
    </row>
    <row r="8" spans="1:16" x14ac:dyDescent="0.25">
      <c r="A8" s="397"/>
      <c r="B8" s="397"/>
      <c r="C8" s="397"/>
    </row>
    <row r="9" spans="1:16" x14ac:dyDescent="0.25">
      <c r="G9" s="154"/>
      <c r="I9" s="154"/>
      <c r="K9" s="154"/>
    </row>
    <row r="10" spans="1:16" x14ac:dyDescent="0.25">
      <c r="G10" s="154"/>
      <c r="I10" s="154"/>
      <c r="K10" s="154"/>
    </row>
    <row r="11" spans="1:16" x14ac:dyDescent="0.25">
      <c r="G11" s="154"/>
      <c r="I11" s="154"/>
      <c r="K11" s="154"/>
    </row>
    <row r="12" spans="1:16" x14ac:dyDescent="0.25">
      <c r="G12" s="154"/>
      <c r="I12" s="154"/>
      <c r="K12" s="154"/>
    </row>
    <row r="13" spans="1:16" x14ac:dyDescent="0.25">
      <c r="G13" s="154"/>
      <c r="I13" s="154"/>
      <c r="K13" s="154"/>
    </row>
    <row r="14" spans="1:16" x14ac:dyDescent="0.25">
      <c r="G14" s="154"/>
      <c r="I14" s="154"/>
      <c r="K14" s="154"/>
    </row>
    <row r="15" spans="1:16" x14ac:dyDescent="0.25">
      <c r="G15" s="154"/>
      <c r="I15" s="154"/>
      <c r="K15" s="154"/>
    </row>
    <row r="16" spans="1:16" x14ac:dyDescent="0.25">
      <c r="G16" s="154"/>
      <c r="I16" s="154"/>
      <c r="K16" s="154"/>
    </row>
    <row r="17" spans="5:5" s="154" customFormat="1" x14ac:dyDescent="0.25">
      <c r="E17" s="114"/>
    </row>
    <row r="18" spans="5:5" s="154" customFormat="1" x14ac:dyDescent="0.25">
      <c r="E18" s="114"/>
    </row>
    <row r="19" spans="5:5" s="154" customFormat="1" x14ac:dyDescent="0.25">
      <c r="E19" s="114"/>
    </row>
    <row r="20" spans="5:5" s="154" customFormat="1" x14ac:dyDescent="0.25">
      <c r="E20" s="114"/>
    </row>
    <row r="21" spans="5:5" s="154" customFormat="1" x14ac:dyDescent="0.25">
      <c r="E21" s="114"/>
    </row>
    <row r="22" spans="5:5" s="154" customFormat="1" x14ac:dyDescent="0.25">
      <c r="E22" s="114"/>
    </row>
    <row r="23" spans="5:5" s="154" customFormat="1" x14ac:dyDescent="0.25">
      <c r="E23" s="114"/>
    </row>
    <row r="24" spans="5:5" s="154" customFormat="1" x14ac:dyDescent="0.25">
      <c r="E24" s="114"/>
    </row>
    <row r="25" spans="5:5" s="154" customFormat="1" x14ac:dyDescent="0.25">
      <c r="E25" s="114"/>
    </row>
    <row r="26" spans="5:5" s="154" customFormat="1" x14ac:dyDescent="0.25">
      <c r="E26" s="114"/>
    </row>
    <row r="27" spans="5:5" s="154" customFormat="1" x14ac:dyDescent="0.25">
      <c r="E27" s="114"/>
    </row>
    <row r="28" spans="5:5" s="154" customFormat="1" x14ac:dyDescent="0.25">
      <c r="E28" s="114"/>
    </row>
    <row r="29" spans="5:5" s="154" customFormat="1" x14ac:dyDescent="0.25">
      <c r="E29" s="114"/>
    </row>
    <row r="30" spans="5:5" s="154" customFormat="1" x14ac:dyDescent="0.25">
      <c r="E30" s="114"/>
    </row>
    <row r="31" spans="5:5" s="154" customFormat="1" x14ac:dyDescent="0.25">
      <c r="E31" s="114"/>
    </row>
    <row r="32" spans="5:5" s="154" customFormat="1" x14ac:dyDescent="0.25">
      <c r="E32" s="114"/>
    </row>
    <row r="33" spans="2:14" x14ac:dyDescent="0.25">
      <c r="G33" s="154"/>
      <c r="I33" s="154"/>
      <c r="K33" s="154"/>
    </row>
    <row r="34" spans="2:14" x14ac:dyDescent="0.25">
      <c r="E34" s="154"/>
      <c r="G34" s="154"/>
      <c r="I34" s="154"/>
      <c r="K34" s="154"/>
    </row>
    <row r="35" spans="2:14" x14ac:dyDescent="0.25">
      <c r="E35" s="154"/>
      <c r="G35" s="154"/>
      <c r="I35" s="154"/>
      <c r="K35" s="154"/>
    </row>
    <row r="36" spans="2:14" x14ac:dyDescent="0.25">
      <c r="E36" s="154"/>
      <c r="G36" s="154"/>
      <c r="I36" s="154"/>
      <c r="K36" s="154"/>
    </row>
    <row r="37" spans="2:14" x14ac:dyDescent="0.25">
      <c r="E37" s="124"/>
      <c r="F37" s="124"/>
      <c r="G37" s="124"/>
      <c r="H37" s="124"/>
      <c r="I37" s="154"/>
      <c r="K37" s="154"/>
    </row>
    <row r="38" spans="2:14" x14ac:dyDescent="0.25">
      <c r="B38" s="399"/>
      <c r="C38" s="400"/>
      <c r="D38" s="400"/>
      <c r="E38" s="218" t="s">
        <v>1881</v>
      </c>
      <c r="F38" s="144" t="s">
        <v>1880</v>
      </c>
      <c r="G38" s="144" t="s">
        <v>1879</v>
      </c>
      <c r="H38" s="144" t="s">
        <v>1878</v>
      </c>
      <c r="I38" s="144" t="s">
        <v>1877</v>
      </c>
      <c r="J38" s="145" t="s">
        <v>1876</v>
      </c>
      <c r="K38" s="154"/>
    </row>
    <row r="39" spans="2:14" x14ac:dyDescent="0.25">
      <c r="B39" s="424"/>
      <c r="C39" s="410"/>
      <c r="D39" s="410"/>
      <c r="E39" s="181"/>
      <c r="F39" s="131"/>
      <c r="G39" s="131"/>
      <c r="H39" s="131"/>
      <c r="I39" s="131"/>
      <c r="J39" s="181"/>
      <c r="K39" s="154"/>
    </row>
    <row r="40" spans="2:14" x14ac:dyDescent="0.25">
      <c r="B40" s="388"/>
      <c r="C40" s="389"/>
      <c r="D40" s="389"/>
      <c r="E40" s="170"/>
      <c r="F40" s="131"/>
      <c r="G40" s="131"/>
      <c r="H40" s="131"/>
      <c r="I40" s="131"/>
      <c r="J40" s="133"/>
      <c r="K40" s="154"/>
    </row>
    <row r="41" spans="2:14" x14ac:dyDescent="0.25">
      <c r="B41" s="388"/>
      <c r="C41" s="389"/>
      <c r="D41" s="389"/>
      <c r="E41" s="170"/>
      <c r="F41" s="131"/>
      <c r="G41" s="131"/>
      <c r="H41" s="131"/>
      <c r="I41" s="131"/>
      <c r="J41" s="133"/>
      <c r="K41" s="149"/>
      <c r="L41" s="149"/>
      <c r="M41" s="149"/>
      <c r="N41" s="149"/>
    </row>
    <row r="42" spans="2:14" x14ac:dyDescent="0.25">
      <c r="B42" s="388"/>
      <c r="C42" s="389"/>
      <c r="D42" s="389"/>
      <c r="E42" s="170"/>
      <c r="F42" s="131"/>
      <c r="G42" s="131"/>
      <c r="H42" s="131"/>
      <c r="I42" s="131"/>
      <c r="J42" s="133"/>
      <c r="K42" s="154"/>
    </row>
    <row r="43" spans="2:14" x14ac:dyDescent="0.25">
      <c r="B43" s="388"/>
      <c r="C43" s="389"/>
      <c r="D43" s="389"/>
      <c r="E43" s="170"/>
      <c r="F43" s="131"/>
      <c r="G43" s="131"/>
      <c r="H43" s="131"/>
      <c r="I43" s="131"/>
      <c r="J43" s="133"/>
      <c r="K43" s="154"/>
    </row>
    <row r="44" spans="2:14" x14ac:dyDescent="0.25">
      <c r="B44" s="388"/>
      <c r="C44" s="389"/>
      <c r="D44" s="389"/>
      <c r="E44" s="170"/>
      <c r="F44" s="131"/>
      <c r="G44" s="131"/>
      <c r="H44" s="131"/>
      <c r="I44" s="131"/>
      <c r="J44" s="133"/>
      <c r="K44" s="154"/>
    </row>
    <row r="45" spans="2:14" x14ac:dyDescent="0.25">
      <c r="B45" s="388"/>
      <c r="C45" s="389"/>
      <c r="D45" s="389"/>
      <c r="E45" s="170"/>
      <c r="F45" s="131"/>
      <c r="G45" s="131"/>
      <c r="H45" s="131"/>
      <c r="I45" s="131"/>
      <c r="J45" s="133"/>
      <c r="K45" s="154"/>
    </row>
    <row r="46" spans="2:14" x14ac:dyDescent="0.25">
      <c r="B46" s="388"/>
      <c r="C46" s="389"/>
      <c r="D46" s="389"/>
      <c r="E46" s="170"/>
      <c r="F46" s="131"/>
      <c r="G46" s="131"/>
      <c r="H46" s="131"/>
      <c r="I46" s="131"/>
      <c r="J46" s="133"/>
      <c r="K46" s="154"/>
    </row>
    <row r="47" spans="2:14" x14ac:dyDescent="0.25">
      <c r="B47" s="388"/>
      <c r="C47" s="389"/>
      <c r="D47" s="389"/>
      <c r="E47" s="170"/>
      <c r="F47" s="131"/>
      <c r="G47" s="131"/>
      <c r="H47" s="131"/>
      <c r="I47" s="131"/>
      <c r="J47" s="133"/>
      <c r="K47" s="154"/>
    </row>
    <row r="48" spans="2:14" x14ac:dyDescent="0.25">
      <c r="B48" s="388"/>
      <c r="C48" s="389"/>
      <c r="D48" s="389"/>
      <c r="E48" s="170"/>
      <c r="F48" s="131"/>
      <c r="G48" s="131"/>
      <c r="H48" s="131"/>
      <c r="I48" s="131"/>
      <c r="J48" s="133"/>
      <c r="K48" s="154"/>
    </row>
    <row r="49" spans="2:11" x14ac:dyDescent="0.25">
      <c r="B49" s="388"/>
      <c r="C49" s="389"/>
      <c r="D49" s="389"/>
      <c r="E49" s="170"/>
      <c r="F49" s="131"/>
      <c r="G49" s="131"/>
      <c r="H49" s="131"/>
      <c r="I49" s="131"/>
      <c r="J49" s="133"/>
      <c r="K49" s="154"/>
    </row>
    <row r="50" spans="2:11" x14ac:dyDescent="0.25">
      <c r="B50" s="388"/>
      <c r="C50" s="389"/>
      <c r="D50" s="389"/>
      <c r="E50" s="170"/>
      <c r="F50" s="131"/>
      <c r="G50" s="131"/>
      <c r="H50" s="131"/>
      <c r="I50" s="131"/>
      <c r="J50" s="133"/>
      <c r="K50" s="154"/>
    </row>
    <row r="51" spans="2:11" x14ac:dyDescent="0.25">
      <c r="B51" s="388"/>
      <c r="C51" s="389"/>
      <c r="D51" s="389"/>
      <c r="E51" s="170"/>
      <c r="F51" s="131"/>
      <c r="G51" s="131"/>
      <c r="H51" s="131"/>
      <c r="I51" s="131"/>
      <c r="J51" s="133"/>
      <c r="K51" s="154"/>
    </row>
    <row r="52" spans="2:11" x14ac:dyDescent="0.25">
      <c r="B52" s="388"/>
      <c r="C52" s="389"/>
      <c r="D52" s="389"/>
      <c r="E52" s="170"/>
      <c r="F52" s="131"/>
      <c r="G52" s="131"/>
      <c r="H52" s="131"/>
      <c r="I52" s="131"/>
      <c r="J52" s="133"/>
      <c r="K52" s="154"/>
    </row>
    <row r="53" spans="2:11" x14ac:dyDescent="0.25">
      <c r="B53" s="388"/>
      <c r="C53" s="389"/>
      <c r="D53" s="389"/>
      <c r="E53" s="170"/>
      <c r="F53" s="131"/>
      <c r="G53" s="131"/>
      <c r="H53" s="131"/>
      <c r="I53" s="131"/>
      <c r="J53" s="133"/>
      <c r="K53" s="154"/>
    </row>
    <row r="54" spans="2:11" x14ac:dyDescent="0.25">
      <c r="B54" s="422"/>
      <c r="C54" s="423"/>
      <c r="D54" s="423"/>
      <c r="E54" s="182"/>
      <c r="F54" s="131"/>
      <c r="G54" s="131"/>
      <c r="H54" s="131"/>
      <c r="I54" s="131"/>
      <c r="J54" s="170"/>
      <c r="K54" s="154"/>
    </row>
    <row r="55" spans="2:11" x14ac:dyDescent="0.25">
      <c r="B55" s="417"/>
      <c r="C55" s="418"/>
      <c r="D55" s="418"/>
      <c r="E55" s="180"/>
      <c r="F55" s="197">
        <f>SUM(F39:F53)</f>
        <v>0</v>
      </c>
      <c r="G55" s="183">
        <f>SUM(G39:G53)</f>
        <v>0</v>
      </c>
      <c r="H55" s="183">
        <f>SUM(H39:H53)</f>
        <v>0</v>
      </c>
      <c r="I55" s="179">
        <f>SUM(I39:I53)</f>
        <v>0</v>
      </c>
      <c r="J55" s="180"/>
      <c r="K55" s="154"/>
    </row>
    <row r="56" spans="2:11" x14ac:dyDescent="0.25">
      <c r="B56" s="152"/>
      <c r="C56" s="153"/>
      <c r="D56" s="153"/>
      <c r="E56" s="132"/>
      <c r="F56" s="132"/>
      <c r="G56" s="132"/>
      <c r="H56" s="132"/>
      <c r="I56" s="132"/>
      <c r="J56" s="130"/>
      <c r="K56" s="154"/>
    </row>
    <row r="57" spans="2:11" x14ac:dyDescent="0.25">
      <c r="B57" s="399"/>
      <c r="C57" s="400"/>
      <c r="D57" s="401"/>
      <c r="E57" s="218" t="s">
        <v>1881</v>
      </c>
      <c r="F57" s="144" t="s">
        <v>1880</v>
      </c>
      <c r="G57" s="144" t="s">
        <v>1879</v>
      </c>
      <c r="H57" s="144" t="s">
        <v>1878</v>
      </c>
      <c r="I57" s="144" t="s">
        <v>1877</v>
      </c>
      <c r="J57" s="145" t="s">
        <v>1876</v>
      </c>
      <c r="K57" s="154"/>
    </row>
    <row r="58" spans="2:11" x14ac:dyDescent="0.25">
      <c r="B58" s="419"/>
      <c r="C58" s="420"/>
      <c r="D58" s="421"/>
      <c r="E58" s="177">
        <f>D158</f>
        <v>0</v>
      </c>
      <c r="F58" s="131"/>
      <c r="G58" s="131"/>
      <c r="H58" s="131"/>
      <c r="I58" s="131"/>
      <c r="J58" s="177">
        <f t="shared" ref="J58:J80" si="0">D158-F158</f>
        <v>0</v>
      </c>
      <c r="K58" s="154"/>
    </row>
    <row r="59" spans="2:11" x14ac:dyDescent="0.25">
      <c r="B59" s="411"/>
      <c r="C59" s="412"/>
      <c r="D59" s="413"/>
      <c r="E59" s="133">
        <f t="shared" ref="E59:E80" si="1">D159</f>
        <v>0</v>
      </c>
      <c r="F59" s="131"/>
      <c r="G59" s="131"/>
      <c r="H59" s="131"/>
      <c r="I59" s="131"/>
      <c r="J59" s="133">
        <f t="shared" si="0"/>
        <v>0</v>
      </c>
      <c r="K59" s="154"/>
    </row>
    <row r="60" spans="2:11" x14ac:dyDescent="0.25">
      <c r="B60" s="411"/>
      <c r="C60" s="412"/>
      <c r="D60" s="413"/>
      <c r="E60" s="133">
        <f t="shared" si="1"/>
        <v>0</v>
      </c>
      <c r="F60" s="131"/>
      <c r="G60" s="131"/>
      <c r="H60" s="131"/>
      <c r="I60" s="131"/>
      <c r="J60" s="133">
        <f t="shared" si="0"/>
        <v>0</v>
      </c>
      <c r="K60" s="129"/>
    </row>
    <row r="61" spans="2:11" x14ac:dyDescent="0.25">
      <c r="B61" s="411"/>
      <c r="C61" s="412"/>
      <c r="D61" s="413"/>
      <c r="E61" s="133">
        <f t="shared" si="1"/>
        <v>0</v>
      </c>
      <c r="F61" s="131"/>
      <c r="G61" s="131"/>
      <c r="H61" s="131"/>
      <c r="I61" s="131"/>
      <c r="J61" s="133">
        <f t="shared" si="0"/>
        <v>0</v>
      </c>
      <c r="K61" s="129"/>
    </row>
    <row r="62" spans="2:11" x14ac:dyDescent="0.25">
      <c r="B62" s="411"/>
      <c r="C62" s="412"/>
      <c r="D62" s="413"/>
      <c r="E62" s="133">
        <f t="shared" si="1"/>
        <v>0</v>
      </c>
      <c r="F62" s="131"/>
      <c r="G62" s="131"/>
      <c r="H62" s="131"/>
      <c r="I62" s="131"/>
      <c r="J62" s="133">
        <f t="shared" si="0"/>
        <v>0</v>
      </c>
      <c r="K62" s="129"/>
    </row>
    <row r="63" spans="2:11" x14ac:dyDescent="0.25">
      <c r="B63" s="411"/>
      <c r="C63" s="412"/>
      <c r="D63" s="413"/>
      <c r="E63" s="133">
        <f t="shared" si="1"/>
        <v>0</v>
      </c>
      <c r="F63" s="131"/>
      <c r="G63" s="131"/>
      <c r="H63" s="131"/>
      <c r="I63" s="131"/>
      <c r="J63" s="133">
        <f t="shared" si="0"/>
        <v>0</v>
      </c>
      <c r="K63" s="129"/>
    </row>
    <row r="64" spans="2:11" x14ac:dyDescent="0.25">
      <c r="B64" s="411"/>
      <c r="C64" s="412"/>
      <c r="D64" s="413"/>
      <c r="E64" s="133">
        <f t="shared" si="1"/>
        <v>0</v>
      </c>
      <c r="F64" s="131"/>
      <c r="G64" s="131"/>
      <c r="H64" s="131"/>
      <c r="I64" s="131"/>
      <c r="J64" s="133">
        <f t="shared" si="0"/>
        <v>0</v>
      </c>
      <c r="K64" s="129"/>
    </row>
    <row r="65" spans="2:11" x14ac:dyDescent="0.25">
      <c r="B65" s="411"/>
      <c r="C65" s="412"/>
      <c r="D65" s="413"/>
      <c r="E65" s="133">
        <f t="shared" si="1"/>
        <v>0</v>
      </c>
      <c r="F65" s="131"/>
      <c r="G65" s="131"/>
      <c r="H65" s="131"/>
      <c r="I65" s="131"/>
      <c r="J65" s="133">
        <f t="shared" si="0"/>
        <v>0</v>
      </c>
      <c r="K65" s="129"/>
    </row>
    <row r="66" spans="2:11" x14ac:dyDescent="0.25">
      <c r="B66" s="411"/>
      <c r="C66" s="412"/>
      <c r="D66" s="413"/>
      <c r="E66" s="133">
        <f t="shared" si="1"/>
        <v>0</v>
      </c>
      <c r="F66" s="131"/>
      <c r="G66" s="131"/>
      <c r="H66" s="131"/>
      <c r="I66" s="131"/>
      <c r="J66" s="133">
        <f t="shared" si="0"/>
        <v>0</v>
      </c>
      <c r="K66" s="129"/>
    </row>
    <row r="67" spans="2:11" x14ac:dyDescent="0.25">
      <c r="B67" s="411"/>
      <c r="C67" s="412"/>
      <c r="D67" s="413"/>
      <c r="E67" s="133">
        <f t="shared" si="1"/>
        <v>0</v>
      </c>
      <c r="F67" s="131"/>
      <c r="G67" s="131"/>
      <c r="H67" s="131"/>
      <c r="I67" s="131"/>
      <c r="J67" s="133">
        <f t="shared" si="0"/>
        <v>0</v>
      </c>
      <c r="K67" s="129"/>
    </row>
    <row r="68" spans="2:11" x14ac:dyDescent="0.25">
      <c r="B68" s="411"/>
      <c r="C68" s="412"/>
      <c r="D68" s="413"/>
      <c r="E68" s="133">
        <f t="shared" si="1"/>
        <v>0</v>
      </c>
      <c r="F68" s="131"/>
      <c r="G68" s="131"/>
      <c r="H68" s="131"/>
      <c r="I68" s="131"/>
      <c r="J68" s="133">
        <f t="shared" si="0"/>
        <v>0</v>
      </c>
      <c r="K68" s="129"/>
    </row>
    <row r="69" spans="2:11" x14ac:dyDescent="0.25">
      <c r="B69" s="411"/>
      <c r="C69" s="412"/>
      <c r="D69" s="413"/>
      <c r="E69" s="133">
        <f t="shared" si="1"/>
        <v>0</v>
      </c>
      <c r="F69" s="131"/>
      <c r="G69" s="131"/>
      <c r="H69" s="131"/>
      <c r="I69" s="131"/>
      <c r="J69" s="133">
        <f t="shared" si="0"/>
        <v>0</v>
      </c>
      <c r="K69" s="129"/>
    </row>
    <row r="70" spans="2:11" x14ac:dyDescent="0.25">
      <c r="B70" s="411"/>
      <c r="C70" s="412"/>
      <c r="D70" s="413"/>
      <c r="E70" s="133">
        <f t="shared" si="1"/>
        <v>0</v>
      </c>
      <c r="F70" s="131"/>
      <c r="G70" s="131"/>
      <c r="H70" s="131"/>
      <c r="I70" s="131"/>
      <c r="J70" s="133">
        <f t="shared" si="0"/>
        <v>0</v>
      </c>
      <c r="K70" s="129"/>
    </row>
    <row r="71" spans="2:11" x14ac:dyDescent="0.25">
      <c r="B71" s="411"/>
      <c r="C71" s="412"/>
      <c r="D71" s="413"/>
      <c r="E71" s="133">
        <f t="shared" si="1"/>
        <v>0</v>
      </c>
      <c r="F71" s="131"/>
      <c r="G71" s="131"/>
      <c r="H71" s="131"/>
      <c r="I71" s="131"/>
      <c r="J71" s="133">
        <f t="shared" si="0"/>
        <v>0</v>
      </c>
      <c r="K71" s="129"/>
    </row>
    <row r="72" spans="2:11" x14ac:dyDescent="0.25">
      <c r="B72" s="411"/>
      <c r="C72" s="412"/>
      <c r="D72" s="413"/>
      <c r="E72" s="133">
        <f t="shared" si="1"/>
        <v>0</v>
      </c>
      <c r="F72" s="131"/>
      <c r="G72" s="131"/>
      <c r="H72" s="131"/>
      <c r="I72" s="131"/>
      <c r="J72" s="133">
        <f t="shared" si="0"/>
        <v>0</v>
      </c>
      <c r="K72" s="129"/>
    </row>
    <row r="73" spans="2:11" x14ac:dyDescent="0.25">
      <c r="B73" s="411"/>
      <c r="C73" s="412"/>
      <c r="D73" s="413"/>
      <c r="E73" s="133">
        <f t="shared" si="1"/>
        <v>0</v>
      </c>
      <c r="F73" s="131"/>
      <c r="G73" s="131"/>
      <c r="H73" s="131"/>
      <c r="I73" s="131"/>
      <c r="J73" s="133">
        <f t="shared" si="0"/>
        <v>0</v>
      </c>
      <c r="K73" s="129"/>
    </row>
    <row r="74" spans="2:11" x14ac:dyDescent="0.25">
      <c r="B74" s="411"/>
      <c r="C74" s="412"/>
      <c r="D74" s="413"/>
      <c r="E74" s="133">
        <f t="shared" si="1"/>
        <v>0</v>
      </c>
      <c r="F74" s="131"/>
      <c r="G74" s="131"/>
      <c r="H74" s="131"/>
      <c r="I74" s="131"/>
      <c r="J74" s="133">
        <f t="shared" si="0"/>
        <v>0</v>
      </c>
      <c r="K74" s="129"/>
    </row>
    <row r="75" spans="2:11" x14ac:dyDescent="0.25">
      <c r="B75" s="411"/>
      <c r="C75" s="412"/>
      <c r="D75" s="413"/>
      <c r="E75" s="133">
        <f t="shared" si="1"/>
        <v>0</v>
      </c>
      <c r="F75" s="131"/>
      <c r="G75" s="131"/>
      <c r="H75" s="131"/>
      <c r="I75" s="131"/>
      <c r="J75" s="133">
        <f t="shared" si="0"/>
        <v>0</v>
      </c>
      <c r="K75" s="129"/>
    </row>
    <row r="76" spans="2:11" x14ac:dyDescent="0.25">
      <c r="B76" s="411"/>
      <c r="C76" s="412"/>
      <c r="D76" s="413"/>
      <c r="E76" s="133">
        <f t="shared" si="1"/>
        <v>0</v>
      </c>
      <c r="F76" s="131"/>
      <c r="G76" s="131"/>
      <c r="H76" s="131"/>
      <c r="I76" s="131"/>
      <c r="J76" s="133">
        <f t="shared" si="0"/>
        <v>0</v>
      </c>
      <c r="K76" s="129"/>
    </row>
    <row r="77" spans="2:11" x14ac:dyDescent="0.25">
      <c r="B77" s="411"/>
      <c r="C77" s="412"/>
      <c r="D77" s="413"/>
      <c r="E77" s="133">
        <f t="shared" si="1"/>
        <v>0</v>
      </c>
      <c r="F77" s="131"/>
      <c r="G77" s="131"/>
      <c r="H77" s="131"/>
      <c r="I77" s="131"/>
      <c r="J77" s="133">
        <f t="shared" si="0"/>
        <v>0</v>
      </c>
      <c r="K77" s="129"/>
    </row>
    <row r="78" spans="2:11" x14ac:dyDescent="0.25">
      <c r="B78" s="411"/>
      <c r="C78" s="412"/>
      <c r="D78" s="413"/>
      <c r="E78" s="133">
        <f t="shared" si="1"/>
        <v>0</v>
      </c>
      <c r="F78" s="131"/>
      <c r="G78" s="131"/>
      <c r="H78" s="131"/>
      <c r="I78" s="131"/>
      <c r="J78" s="133">
        <f t="shared" si="0"/>
        <v>0</v>
      </c>
      <c r="K78" s="129"/>
    </row>
    <row r="79" spans="2:11" x14ac:dyDescent="0.25">
      <c r="B79" s="411"/>
      <c r="C79" s="412"/>
      <c r="D79" s="413"/>
      <c r="E79" s="133">
        <f t="shared" si="1"/>
        <v>0</v>
      </c>
      <c r="F79" s="131"/>
      <c r="G79" s="131"/>
      <c r="H79" s="131"/>
      <c r="I79" s="131"/>
      <c r="J79" s="133">
        <f t="shared" si="0"/>
        <v>0</v>
      </c>
      <c r="K79" s="129"/>
    </row>
    <row r="80" spans="2:11" x14ac:dyDescent="0.25">
      <c r="B80" s="411"/>
      <c r="C80" s="412"/>
      <c r="D80" s="413"/>
      <c r="E80" s="178">
        <f t="shared" si="1"/>
        <v>0</v>
      </c>
      <c r="F80" s="131"/>
      <c r="G80" s="131"/>
      <c r="H80" s="131"/>
      <c r="I80" s="131"/>
      <c r="J80" s="178">
        <f t="shared" si="0"/>
        <v>0</v>
      </c>
      <c r="K80" s="129"/>
    </row>
    <row r="81" spans="2:11" x14ac:dyDescent="0.25">
      <c r="B81" s="414"/>
      <c r="C81" s="415"/>
      <c r="D81" s="416"/>
      <c r="E81" s="179">
        <f>D182</f>
        <v>0</v>
      </c>
      <c r="F81" s="197">
        <f t="shared" ref="F81:J81" si="2">SUM(F67:F80)</f>
        <v>0</v>
      </c>
      <c r="G81" s="183">
        <f t="shared" si="2"/>
        <v>0</v>
      </c>
      <c r="H81" s="183">
        <f t="shared" si="2"/>
        <v>0</v>
      </c>
      <c r="I81" s="179">
        <f t="shared" si="2"/>
        <v>0</v>
      </c>
      <c r="J81" s="179">
        <f t="shared" si="2"/>
        <v>0</v>
      </c>
      <c r="K81" s="129"/>
    </row>
    <row r="82" spans="2:11" x14ac:dyDescent="0.25">
      <c r="E82" s="154"/>
      <c r="G82" s="154"/>
      <c r="I82" s="154"/>
      <c r="K82" s="154"/>
    </row>
    <row r="83" spans="2:11" x14ac:dyDescent="0.25">
      <c r="E83" s="154"/>
      <c r="G83" s="154"/>
      <c r="I83" s="154"/>
      <c r="K83" s="154"/>
    </row>
    <row r="84" spans="2:11" x14ac:dyDescent="0.25">
      <c r="E84" s="154"/>
      <c r="G84" s="154"/>
      <c r="I84" s="154"/>
      <c r="K84" s="154"/>
    </row>
    <row r="85" spans="2:11" x14ac:dyDescent="0.25">
      <c r="E85" s="154"/>
      <c r="G85" s="154"/>
      <c r="I85" s="154"/>
      <c r="K85" s="154"/>
    </row>
    <row r="86" spans="2:11" x14ac:dyDescent="0.25">
      <c r="E86" s="154"/>
      <c r="G86" s="154"/>
      <c r="I86" s="154"/>
      <c r="K86" s="154"/>
    </row>
    <row r="87" spans="2:11" x14ac:dyDescent="0.25">
      <c r="E87" s="154"/>
      <c r="G87" s="154"/>
      <c r="I87" s="154"/>
      <c r="K87" s="154"/>
    </row>
    <row r="88" spans="2:11" x14ac:dyDescent="0.25">
      <c r="E88" s="154"/>
      <c r="G88" s="154"/>
      <c r="I88" s="154"/>
      <c r="K88" s="154"/>
    </row>
    <row r="89" spans="2:11" x14ac:dyDescent="0.25">
      <c r="E89" s="154"/>
      <c r="G89" s="154"/>
      <c r="I89" s="154"/>
      <c r="K89" s="154"/>
    </row>
    <row r="90" spans="2:11" x14ac:dyDescent="0.25">
      <c r="E90" s="154"/>
      <c r="G90" s="154"/>
      <c r="I90" s="154"/>
      <c r="K90" s="154"/>
    </row>
    <row r="91" spans="2:11" x14ac:dyDescent="0.25">
      <c r="E91" s="154"/>
      <c r="G91" s="154"/>
      <c r="I91" s="154"/>
      <c r="K91" s="154"/>
    </row>
    <row r="92" spans="2:11" x14ac:dyDescent="0.25">
      <c r="E92" s="154"/>
      <c r="G92" s="154"/>
      <c r="I92" s="154"/>
      <c r="K92" s="154"/>
    </row>
    <row r="93" spans="2:11" x14ac:dyDescent="0.25">
      <c r="E93" s="154"/>
      <c r="G93" s="154"/>
      <c r="I93" s="154"/>
      <c r="K93" s="154"/>
    </row>
    <row r="94" spans="2:11" x14ac:dyDescent="0.25">
      <c r="E94" s="154"/>
      <c r="G94" s="154"/>
      <c r="I94" s="154"/>
      <c r="K94" s="154"/>
    </row>
    <row r="95" spans="2:11" x14ac:dyDescent="0.25">
      <c r="E95" s="154"/>
      <c r="G95" s="154"/>
      <c r="I95" s="154"/>
      <c r="K95" s="154"/>
    </row>
    <row r="96" spans="2:11" x14ac:dyDescent="0.25">
      <c r="E96" s="154"/>
      <c r="G96" s="154"/>
      <c r="I96" s="154"/>
      <c r="K96" s="154"/>
    </row>
    <row r="97" spans="1:19" x14ac:dyDescent="0.25">
      <c r="E97" s="154"/>
      <c r="G97" s="154"/>
      <c r="I97" s="154"/>
      <c r="K97" s="154"/>
    </row>
    <row r="98" spans="1:19" x14ac:dyDescent="0.25">
      <c r="A98" s="399" t="s">
        <v>1875</v>
      </c>
      <c r="B98" s="400"/>
      <c r="C98" s="400"/>
      <c r="D98" s="400"/>
      <c r="E98" s="400"/>
      <c r="F98" s="400"/>
      <c r="G98" s="400"/>
      <c r="H98" s="400"/>
      <c r="I98" s="400"/>
      <c r="J98" s="400"/>
      <c r="K98" s="401"/>
    </row>
    <row r="99" spans="1:19" s="149" customFormat="1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</row>
    <row r="100" spans="1:19" s="118" customFormat="1" x14ac:dyDescent="0.25">
      <c r="A100" s="405"/>
      <c r="B100" s="406"/>
      <c r="C100" s="406"/>
      <c r="D100" s="225"/>
      <c r="E100" s="224"/>
      <c r="F100" s="225"/>
      <c r="G100" s="224"/>
      <c r="H100" s="225"/>
      <c r="I100" s="224"/>
      <c r="J100" s="225"/>
      <c r="K100" s="224"/>
      <c r="L100" s="154"/>
    </row>
    <row r="101" spans="1:19" x14ac:dyDescent="0.25">
      <c r="A101" s="419"/>
      <c r="B101" s="420"/>
      <c r="C101" s="420"/>
      <c r="D101" s="305"/>
      <c r="E101" s="304"/>
      <c r="F101" s="305"/>
      <c r="G101" s="304"/>
      <c r="H101" s="305"/>
      <c r="I101" s="304"/>
      <c r="J101" s="305"/>
      <c r="K101" s="304"/>
    </row>
    <row r="102" spans="1:19" x14ac:dyDescent="0.25">
      <c r="A102" s="411"/>
      <c r="B102" s="412"/>
      <c r="C102" s="412"/>
      <c r="D102" s="193"/>
      <c r="E102" s="164"/>
      <c r="F102" s="193"/>
      <c r="G102" s="164"/>
      <c r="H102" s="193"/>
      <c r="I102" s="164"/>
      <c r="J102" s="193"/>
      <c r="K102" s="164"/>
    </row>
    <row r="103" spans="1:19" x14ac:dyDescent="0.25">
      <c r="A103" s="411"/>
      <c r="B103" s="412"/>
      <c r="C103" s="412"/>
      <c r="D103" s="193"/>
      <c r="E103" s="164"/>
      <c r="F103" s="193"/>
      <c r="G103" s="164"/>
      <c r="H103" s="193"/>
      <c r="I103" s="164"/>
      <c r="J103" s="193"/>
      <c r="K103" s="164"/>
    </row>
    <row r="104" spans="1:19" x14ac:dyDescent="0.25">
      <c r="A104" s="411"/>
      <c r="B104" s="412"/>
      <c r="C104" s="412"/>
      <c r="D104" s="193"/>
      <c r="E104" s="164"/>
      <c r="F104" s="193"/>
      <c r="G104" s="164"/>
      <c r="H104" s="193"/>
      <c r="I104" s="164"/>
      <c r="J104" s="193"/>
      <c r="K104" s="164"/>
    </row>
    <row r="105" spans="1:19" s="157" customFormat="1" x14ac:dyDescent="0.25">
      <c r="A105" s="411"/>
      <c r="B105" s="412"/>
      <c r="C105" s="412"/>
      <c r="D105" s="193"/>
      <c r="E105" s="164"/>
      <c r="F105" s="193"/>
      <c r="G105" s="164"/>
      <c r="H105" s="193"/>
      <c r="I105" s="164"/>
      <c r="J105" s="193"/>
      <c r="K105" s="164"/>
      <c r="L105" s="171"/>
      <c r="M105" s="172"/>
      <c r="N105" s="149"/>
      <c r="O105" s="172"/>
      <c r="P105" s="171"/>
      <c r="Q105" s="172"/>
      <c r="R105" s="171"/>
      <c r="S105" s="172"/>
    </row>
    <row r="106" spans="1:19" x14ac:dyDescent="0.25">
      <c r="A106" s="411"/>
      <c r="B106" s="412"/>
      <c r="C106" s="412"/>
      <c r="D106" s="193"/>
      <c r="E106" s="164"/>
      <c r="F106" s="193"/>
      <c r="G106" s="164"/>
      <c r="H106" s="193"/>
      <c r="I106" s="164"/>
      <c r="J106" s="193"/>
      <c r="K106" s="164"/>
      <c r="L106" s="171"/>
      <c r="M106" s="171"/>
      <c r="N106" s="171"/>
      <c r="O106" s="171"/>
      <c r="P106" s="171"/>
      <c r="Q106" s="171"/>
      <c r="R106" s="171"/>
      <c r="S106" s="171"/>
    </row>
    <row r="107" spans="1:19" x14ac:dyDescent="0.25">
      <c r="A107" s="472"/>
      <c r="B107" s="473"/>
      <c r="C107" s="473"/>
      <c r="D107" s="221"/>
      <c r="E107" s="318"/>
      <c r="F107" s="221"/>
      <c r="G107" s="318"/>
      <c r="H107" s="221"/>
      <c r="I107" s="318"/>
      <c r="J107" s="221"/>
      <c r="K107" s="318"/>
      <c r="L107" s="171"/>
      <c r="M107" s="171"/>
      <c r="N107" s="171"/>
      <c r="O107" s="171"/>
      <c r="P107" s="171"/>
      <c r="Q107" s="171"/>
      <c r="R107" s="171"/>
      <c r="S107" s="171"/>
    </row>
    <row r="108" spans="1:19" x14ac:dyDescent="0.25">
      <c r="A108" s="411"/>
      <c r="B108" s="412"/>
      <c r="C108" s="412"/>
      <c r="D108" s="193"/>
      <c r="E108" s="164"/>
      <c r="F108" s="193"/>
      <c r="G108" s="164"/>
      <c r="H108" s="193"/>
      <c r="I108" s="164"/>
      <c r="J108" s="193"/>
      <c r="K108" s="164"/>
      <c r="L108" s="171"/>
      <c r="M108" s="171"/>
      <c r="N108" s="171"/>
      <c r="O108" s="171"/>
      <c r="P108" s="171"/>
      <c r="Q108" s="171"/>
      <c r="R108" s="171"/>
      <c r="S108" s="171"/>
    </row>
    <row r="109" spans="1:19" s="160" customFormat="1" x14ac:dyDescent="0.25">
      <c r="A109" s="411"/>
      <c r="B109" s="412"/>
      <c r="C109" s="412"/>
      <c r="D109" s="290"/>
      <c r="E109" s="164"/>
      <c r="F109" s="290"/>
      <c r="G109" s="164"/>
      <c r="H109" s="290"/>
      <c r="I109" s="164"/>
      <c r="J109" s="385"/>
      <c r="K109" s="164"/>
      <c r="L109" s="149"/>
      <c r="M109" s="172"/>
      <c r="N109" s="149"/>
      <c r="O109" s="172"/>
      <c r="P109" s="171"/>
      <c r="Q109" s="172"/>
      <c r="R109" s="171"/>
      <c r="S109" s="171"/>
    </row>
    <row r="110" spans="1:19" s="160" customFormat="1" x14ac:dyDescent="0.25">
      <c r="A110" s="411"/>
      <c r="B110" s="412"/>
      <c r="C110" s="412"/>
      <c r="D110" s="290"/>
      <c r="E110" s="164"/>
      <c r="F110" s="290"/>
      <c r="G110" s="164"/>
      <c r="H110" s="290"/>
      <c r="I110" s="164"/>
      <c r="J110" s="385"/>
      <c r="K110" s="164"/>
      <c r="L110" s="149"/>
      <c r="M110" s="149"/>
      <c r="N110" s="149"/>
      <c r="O110" s="171"/>
      <c r="P110" s="171"/>
      <c r="Q110" s="171"/>
      <c r="R110" s="171"/>
      <c r="S110" s="171"/>
    </row>
    <row r="111" spans="1:19" s="160" customFormat="1" x14ac:dyDescent="0.25">
      <c r="A111" s="411"/>
      <c r="B111" s="412"/>
      <c r="C111" s="412"/>
      <c r="D111" s="290"/>
      <c r="E111" s="164"/>
      <c r="F111" s="290"/>
      <c r="G111" s="164"/>
      <c r="H111" s="290"/>
      <c r="I111" s="164"/>
      <c r="J111" s="385"/>
      <c r="K111" s="164"/>
      <c r="L111" s="149"/>
      <c r="M111" s="149"/>
      <c r="N111" s="149"/>
      <c r="O111" s="171"/>
      <c r="P111" s="171"/>
      <c r="Q111" s="171"/>
      <c r="R111" s="171"/>
      <c r="S111" s="171"/>
    </row>
    <row r="112" spans="1:19" s="160" customFormat="1" x14ac:dyDescent="0.25">
      <c r="A112" s="411"/>
      <c r="B112" s="412"/>
      <c r="C112" s="412"/>
      <c r="D112" s="290"/>
      <c r="E112" s="164"/>
      <c r="F112" s="290"/>
      <c r="G112" s="164"/>
      <c r="H112" s="290"/>
      <c r="I112" s="164"/>
      <c r="J112" s="385"/>
      <c r="K112" s="164"/>
      <c r="L112" s="149"/>
      <c r="M112" s="172"/>
      <c r="N112" s="149"/>
      <c r="O112" s="172"/>
      <c r="P112" s="171"/>
      <c r="Q112" s="172"/>
      <c r="R112" s="171"/>
      <c r="S112" s="171"/>
    </row>
    <row r="113" spans="1:17" s="302" customFormat="1" x14ac:dyDescent="0.25">
      <c r="A113" s="297"/>
      <c r="B113" s="298"/>
      <c r="C113" s="298"/>
      <c r="D113" s="290"/>
      <c r="E113" s="164"/>
      <c r="F113" s="290"/>
      <c r="G113" s="164"/>
      <c r="H113" s="290"/>
      <c r="I113" s="164"/>
      <c r="J113" s="385"/>
      <c r="K113" s="164"/>
      <c r="L113" s="299"/>
      <c r="M113" s="172"/>
      <c r="N113" s="299"/>
      <c r="O113" s="172"/>
      <c r="Q113" s="172"/>
    </row>
    <row r="114" spans="1:17" s="302" customFormat="1" x14ac:dyDescent="0.25">
      <c r="A114" s="297"/>
      <c r="B114" s="298"/>
      <c r="C114" s="298"/>
      <c r="D114" s="290"/>
      <c r="E114" s="164"/>
      <c r="F114" s="290"/>
      <c r="G114" s="164"/>
      <c r="H114" s="290"/>
      <c r="I114" s="164"/>
      <c r="J114" s="385"/>
      <c r="K114" s="164"/>
      <c r="L114" s="299"/>
      <c r="M114" s="172"/>
      <c r="N114" s="299"/>
      <c r="O114" s="172"/>
      <c r="Q114" s="172"/>
    </row>
    <row r="115" spans="1:17" s="302" customFormat="1" x14ac:dyDescent="0.25">
      <c r="A115" s="297"/>
      <c r="B115" s="298"/>
      <c r="C115" s="298"/>
      <c r="D115" s="290"/>
      <c r="E115" s="164"/>
      <c r="F115" s="290"/>
      <c r="G115" s="164"/>
      <c r="H115" s="290"/>
      <c r="I115" s="164"/>
      <c r="J115" s="385"/>
      <c r="K115" s="164"/>
      <c r="L115" s="299"/>
      <c r="M115" s="172"/>
      <c r="N115" s="299"/>
      <c r="O115" s="172"/>
      <c r="Q115" s="172"/>
    </row>
    <row r="116" spans="1:17" s="302" customFormat="1" x14ac:dyDescent="0.25">
      <c r="A116" s="297"/>
      <c r="B116" s="298"/>
      <c r="C116" s="298"/>
      <c r="D116" s="290"/>
      <c r="E116" s="164"/>
      <c r="F116" s="290"/>
      <c r="G116" s="164"/>
      <c r="H116" s="290"/>
      <c r="I116" s="164"/>
      <c r="J116" s="385"/>
      <c r="K116" s="164"/>
      <c r="L116" s="299"/>
      <c r="M116" s="172"/>
      <c r="N116" s="299"/>
      <c r="O116" s="172"/>
      <c r="Q116" s="172"/>
    </row>
    <row r="117" spans="1:17" s="302" customFormat="1" x14ac:dyDescent="0.25">
      <c r="A117" s="297"/>
      <c r="B117" s="298"/>
      <c r="C117" s="298"/>
      <c r="D117" s="290"/>
      <c r="E117" s="164"/>
      <c r="F117" s="290"/>
      <c r="G117" s="164"/>
      <c r="H117" s="290"/>
      <c r="I117" s="164"/>
      <c r="J117" s="385"/>
      <c r="K117" s="164"/>
      <c r="L117" s="299"/>
      <c r="M117" s="172"/>
      <c r="N117" s="299"/>
      <c r="O117" s="172"/>
      <c r="Q117" s="172"/>
    </row>
    <row r="118" spans="1:17" s="302" customFormat="1" x14ac:dyDescent="0.25">
      <c r="A118" s="300"/>
      <c r="B118" s="301"/>
      <c r="C118" s="301"/>
      <c r="D118" s="291"/>
      <c r="E118" s="292"/>
      <c r="F118" s="291"/>
      <c r="G118" s="292"/>
      <c r="H118" s="291"/>
      <c r="I118" s="292"/>
      <c r="J118" s="386"/>
      <c r="K118" s="292"/>
      <c r="L118" s="299"/>
      <c r="M118" s="172"/>
      <c r="N118" s="299"/>
      <c r="O118" s="172"/>
      <c r="Q118" s="172"/>
    </row>
    <row r="119" spans="1:17" s="159" customFormat="1" x14ac:dyDescent="0.25">
      <c r="A119" s="158"/>
      <c r="B119" s="158"/>
      <c r="C119" s="158"/>
      <c r="E119" s="114"/>
      <c r="G119" s="114"/>
      <c r="H119" s="128"/>
      <c r="I119" s="114"/>
      <c r="K119" s="114"/>
    </row>
    <row r="120" spans="1:17" s="118" customFormat="1" x14ac:dyDescent="0.25">
      <c r="A120" s="468"/>
      <c r="B120" s="469"/>
      <c r="C120" s="469"/>
      <c r="D120" s="316"/>
      <c r="E120" s="317"/>
      <c r="F120" s="316"/>
      <c r="G120" s="317"/>
      <c r="H120" s="316"/>
      <c r="I120" s="317"/>
      <c r="J120" s="316"/>
      <c r="K120" s="317"/>
    </row>
    <row r="121" spans="1:17" x14ac:dyDescent="0.25">
      <c r="A121" s="470"/>
      <c r="B121" s="470"/>
      <c r="C121" s="470"/>
      <c r="D121" s="353"/>
      <c r="E121" s="354"/>
      <c r="F121" s="353"/>
      <c r="G121" s="354"/>
      <c r="H121" s="353"/>
      <c r="I121" s="354"/>
      <c r="J121" s="353"/>
      <c r="K121" s="354"/>
    </row>
    <row r="122" spans="1:17" x14ac:dyDescent="0.25">
      <c r="A122" s="455"/>
      <c r="B122" s="455"/>
      <c r="C122" s="455"/>
      <c r="D122" s="127"/>
      <c r="E122" s="115"/>
      <c r="F122" s="127"/>
      <c r="G122" s="115"/>
      <c r="H122" s="185"/>
      <c r="I122" s="115"/>
      <c r="J122" s="185"/>
      <c r="K122" s="115"/>
    </row>
    <row r="123" spans="1:17" x14ac:dyDescent="0.25">
      <c r="A123" s="455"/>
      <c r="B123" s="455"/>
      <c r="C123" s="455"/>
      <c r="D123" s="127"/>
      <c r="E123" s="115"/>
      <c r="F123" s="127"/>
      <c r="G123" s="115"/>
      <c r="H123" s="185"/>
      <c r="I123" s="115"/>
      <c r="J123" s="185"/>
      <c r="K123" s="115"/>
    </row>
    <row r="124" spans="1:17" x14ac:dyDescent="0.25">
      <c r="A124" s="466"/>
      <c r="B124" s="466"/>
      <c r="C124" s="466"/>
      <c r="D124" s="355"/>
      <c r="E124" s="356"/>
      <c r="F124" s="355"/>
      <c r="G124" s="356"/>
      <c r="H124" s="366"/>
      <c r="I124" s="356"/>
      <c r="J124" s="366"/>
      <c r="K124" s="356"/>
    </row>
    <row r="125" spans="1:17" x14ac:dyDescent="0.25">
      <c r="A125" s="455"/>
      <c r="B125" s="455"/>
      <c r="C125" s="455"/>
      <c r="D125" s="127"/>
      <c r="E125" s="115"/>
      <c r="F125" s="127"/>
      <c r="G125" s="115"/>
      <c r="H125" s="185"/>
      <c r="I125" s="115"/>
      <c r="J125" s="185"/>
      <c r="K125" s="115"/>
    </row>
    <row r="126" spans="1:17" x14ac:dyDescent="0.25">
      <c r="A126" s="467"/>
      <c r="B126" s="467"/>
      <c r="C126" s="467"/>
      <c r="D126" s="357"/>
      <c r="E126" s="358"/>
      <c r="F126" s="357"/>
      <c r="G126" s="358"/>
      <c r="H126" s="367"/>
      <c r="I126" s="358"/>
      <c r="J126" s="367"/>
      <c r="K126" s="358"/>
    </row>
    <row r="127" spans="1:17" x14ac:dyDescent="0.25">
      <c r="A127" s="466"/>
      <c r="B127" s="466"/>
      <c r="C127" s="466"/>
      <c r="D127" s="355"/>
      <c r="E127" s="356"/>
      <c r="F127" s="355"/>
      <c r="G127" s="356"/>
      <c r="H127" s="366"/>
      <c r="I127" s="356"/>
      <c r="J127" s="366"/>
      <c r="K127" s="356"/>
    </row>
    <row r="128" spans="1:17" x14ac:dyDescent="0.25">
      <c r="A128" s="455"/>
      <c r="B128" s="455"/>
      <c r="C128" s="455"/>
      <c r="D128" s="127"/>
      <c r="E128" s="115"/>
      <c r="F128" s="127"/>
      <c r="G128" s="115"/>
      <c r="H128" s="185"/>
      <c r="I128" s="115"/>
      <c r="J128" s="185"/>
      <c r="K128" s="115"/>
    </row>
    <row r="129" spans="1:11" x14ac:dyDescent="0.25">
      <c r="A129" s="467"/>
      <c r="B129" s="467"/>
      <c r="C129" s="467"/>
      <c r="D129" s="357"/>
      <c r="E129" s="358"/>
      <c r="F129" s="357"/>
      <c r="G129" s="358"/>
      <c r="H129" s="367"/>
      <c r="I129" s="358"/>
      <c r="J129" s="367"/>
      <c r="K129" s="358"/>
    </row>
    <row r="130" spans="1:11" x14ac:dyDescent="0.25">
      <c r="A130" s="466"/>
      <c r="B130" s="466"/>
      <c r="C130" s="466"/>
      <c r="D130" s="355"/>
      <c r="E130" s="356"/>
      <c r="F130" s="355"/>
      <c r="G130" s="356"/>
      <c r="H130" s="366"/>
      <c r="I130" s="356"/>
      <c r="J130" s="366"/>
      <c r="K130" s="356"/>
    </row>
    <row r="131" spans="1:11" x14ac:dyDescent="0.25">
      <c r="A131" s="455"/>
      <c r="B131" s="455"/>
      <c r="C131" s="455"/>
      <c r="D131" s="127"/>
      <c r="E131" s="115"/>
      <c r="F131" s="127"/>
      <c r="G131" s="115"/>
      <c r="H131" s="185"/>
      <c r="I131" s="115"/>
      <c r="J131" s="185"/>
      <c r="K131" s="115"/>
    </row>
    <row r="132" spans="1:11" x14ac:dyDescent="0.25">
      <c r="A132" s="467"/>
      <c r="B132" s="467"/>
      <c r="C132" s="467"/>
      <c r="D132" s="357"/>
      <c r="E132" s="358"/>
      <c r="F132" s="357"/>
      <c r="G132" s="358"/>
      <c r="H132" s="367"/>
      <c r="I132" s="358"/>
      <c r="J132" s="367"/>
      <c r="K132" s="358"/>
    </row>
    <row r="133" spans="1:11" x14ac:dyDescent="0.25">
      <c r="A133" s="455"/>
      <c r="B133" s="455"/>
      <c r="C133" s="455"/>
      <c r="D133" s="127"/>
      <c r="E133" s="115"/>
      <c r="F133" s="127"/>
      <c r="G133" s="115"/>
      <c r="H133" s="185"/>
      <c r="I133" s="115"/>
      <c r="J133" s="185"/>
      <c r="K133" s="115"/>
    </row>
    <row r="134" spans="1:11" x14ac:dyDescent="0.25">
      <c r="A134" s="466"/>
      <c r="B134" s="466"/>
      <c r="C134" s="466"/>
      <c r="D134" s="355"/>
      <c r="E134" s="356"/>
      <c r="F134" s="355"/>
      <c r="G134" s="356"/>
      <c r="H134" s="366"/>
      <c r="I134" s="356"/>
      <c r="J134" s="366"/>
      <c r="K134" s="356"/>
    </row>
    <row r="135" spans="1:11" x14ac:dyDescent="0.25">
      <c r="A135" s="455"/>
      <c r="B135" s="455"/>
      <c r="C135" s="455"/>
      <c r="D135" s="127"/>
      <c r="E135" s="115"/>
      <c r="F135" s="127"/>
      <c r="G135" s="115"/>
      <c r="H135" s="185"/>
      <c r="I135" s="115"/>
      <c r="J135" s="185"/>
      <c r="K135" s="115"/>
    </row>
    <row r="136" spans="1:11" x14ac:dyDescent="0.25">
      <c r="A136" s="467"/>
      <c r="B136" s="467"/>
      <c r="C136" s="467"/>
      <c r="D136" s="357"/>
      <c r="E136" s="358"/>
      <c r="F136" s="357"/>
      <c r="G136" s="358"/>
      <c r="H136" s="367"/>
      <c r="I136" s="358"/>
      <c r="J136" s="367"/>
      <c r="K136" s="358"/>
    </row>
    <row r="137" spans="1:11" x14ac:dyDescent="0.25">
      <c r="A137" s="466"/>
      <c r="B137" s="466"/>
      <c r="C137" s="466"/>
      <c r="D137" s="355"/>
      <c r="E137" s="356"/>
      <c r="F137" s="355"/>
      <c r="G137" s="356"/>
      <c r="H137" s="366"/>
      <c r="I137" s="356"/>
      <c r="J137" s="366"/>
      <c r="K137" s="356"/>
    </row>
    <row r="138" spans="1:11" x14ac:dyDescent="0.25">
      <c r="A138" s="455"/>
      <c r="B138" s="455"/>
      <c r="C138" s="455"/>
      <c r="D138" s="127"/>
      <c r="E138" s="115"/>
      <c r="F138" s="127"/>
      <c r="G138" s="115"/>
      <c r="H138" s="185"/>
      <c r="I138" s="115"/>
      <c r="J138" s="185"/>
      <c r="K138" s="115"/>
    </row>
    <row r="139" spans="1:11" x14ac:dyDescent="0.25">
      <c r="A139" s="467"/>
      <c r="B139" s="467"/>
      <c r="C139" s="467"/>
      <c r="D139" s="357"/>
      <c r="E139" s="358"/>
      <c r="F139" s="357"/>
      <c r="G139" s="358"/>
      <c r="H139" s="367"/>
      <c r="I139" s="358"/>
      <c r="J139" s="367"/>
      <c r="K139" s="358"/>
    </row>
    <row r="140" spans="1:11" x14ac:dyDescent="0.25">
      <c r="A140" s="466"/>
      <c r="B140" s="466"/>
      <c r="C140" s="466"/>
      <c r="D140" s="355"/>
      <c r="E140" s="356"/>
      <c r="F140" s="355"/>
      <c r="G140" s="356"/>
      <c r="H140" s="366"/>
      <c r="I140" s="356"/>
      <c r="J140" s="366"/>
      <c r="K140" s="356"/>
    </row>
    <row r="141" spans="1:11" x14ac:dyDescent="0.25">
      <c r="A141" s="455"/>
      <c r="B141" s="455"/>
      <c r="C141" s="455"/>
      <c r="D141" s="127"/>
      <c r="E141" s="115"/>
      <c r="F141" s="127"/>
      <c r="G141" s="115"/>
      <c r="H141" s="185"/>
      <c r="I141" s="115"/>
      <c r="J141" s="185"/>
      <c r="K141" s="115"/>
    </row>
    <row r="142" spans="1:11" x14ac:dyDescent="0.25">
      <c r="A142" s="467"/>
      <c r="B142" s="467"/>
      <c r="C142" s="467"/>
      <c r="D142" s="357"/>
      <c r="E142" s="358"/>
      <c r="F142" s="357"/>
      <c r="G142" s="358"/>
      <c r="H142" s="367"/>
      <c r="I142" s="358"/>
      <c r="J142" s="367"/>
      <c r="K142" s="358"/>
    </row>
    <row r="143" spans="1:11" x14ac:dyDescent="0.25">
      <c r="A143" s="466"/>
      <c r="B143" s="466"/>
      <c r="C143" s="466"/>
      <c r="D143" s="355"/>
      <c r="E143" s="356"/>
      <c r="F143" s="355"/>
      <c r="G143" s="356"/>
      <c r="H143" s="366"/>
      <c r="I143" s="356"/>
      <c r="J143" s="366"/>
      <c r="K143" s="356"/>
    </row>
    <row r="144" spans="1:11" x14ac:dyDescent="0.25">
      <c r="A144" s="455"/>
      <c r="B144" s="455"/>
      <c r="C144" s="455"/>
      <c r="D144" s="127"/>
      <c r="E144" s="115"/>
      <c r="F144" s="127"/>
      <c r="G144" s="115"/>
      <c r="H144" s="185"/>
      <c r="I144" s="115"/>
      <c r="J144" s="185"/>
      <c r="K144" s="115"/>
    </row>
    <row r="145" spans="1:12" s="288" customFormat="1" x14ac:dyDescent="0.25">
      <c r="A145" s="448"/>
      <c r="B145" s="449"/>
      <c r="C145" s="450"/>
      <c r="D145" s="357"/>
      <c r="E145" s="358"/>
      <c r="F145" s="357"/>
      <c r="G145" s="358"/>
      <c r="H145" s="367"/>
      <c r="I145" s="358"/>
      <c r="J145" s="367"/>
      <c r="K145" s="358"/>
    </row>
    <row r="146" spans="1:12" x14ac:dyDescent="0.25">
      <c r="A146" s="455"/>
      <c r="B146" s="455"/>
      <c r="C146" s="455"/>
      <c r="D146" s="185"/>
      <c r="E146" s="115"/>
      <c r="F146" s="185"/>
      <c r="G146" s="115"/>
      <c r="H146" s="185"/>
      <c r="I146" s="115"/>
      <c r="J146" s="185"/>
      <c r="K146" s="115"/>
    </row>
    <row r="147" spans="1:12" x14ac:dyDescent="0.25">
      <c r="A147" s="455"/>
      <c r="B147" s="455"/>
      <c r="C147" s="455"/>
      <c r="D147" s="185"/>
      <c r="E147" s="115"/>
      <c r="F147" s="185"/>
      <c r="G147" s="115"/>
      <c r="H147" s="185"/>
      <c r="I147" s="115"/>
      <c r="J147" s="185"/>
      <c r="K147" s="115"/>
    </row>
    <row r="148" spans="1:12" x14ac:dyDescent="0.25">
      <c r="A148" s="465"/>
      <c r="B148" s="465"/>
      <c r="C148" s="465"/>
      <c r="D148" s="197"/>
      <c r="E148" s="359"/>
      <c r="F148" s="197"/>
      <c r="G148" s="359"/>
      <c r="H148" s="197"/>
      <c r="I148" s="359"/>
      <c r="J148" s="197"/>
      <c r="K148" s="359"/>
    </row>
    <row r="149" spans="1:12" x14ac:dyDescent="0.25">
      <c r="A149" s="455"/>
      <c r="B149" s="455"/>
      <c r="C149" s="455"/>
      <c r="D149" s="185"/>
      <c r="E149" s="115"/>
      <c r="F149" s="185"/>
      <c r="G149" s="115"/>
      <c r="H149" s="185"/>
      <c r="I149" s="115"/>
      <c r="J149" s="185"/>
      <c r="K149" s="115"/>
    </row>
    <row r="150" spans="1:12" x14ac:dyDescent="0.25">
      <c r="A150" s="455"/>
      <c r="B150" s="455"/>
      <c r="C150" s="455"/>
      <c r="D150" s="185"/>
      <c r="E150" s="115"/>
      <c r="F150" s="185"/>
      <c r="G150" s="115"/>
      <c r="H150" s="185"/>
      <c r="I150" s="115"/>
      <c r="J150" s="185"/>
      <c r="K150" s="115"/>
    </row>
    <row r="151" spans="1:12" x14ac:dyDescent="0.25">
      <c r="A151" s="455"/>
      <c r="B151" s="455"/>
      <c r="C151" s="455"/>
      <c r="D151" s="360"/>
      <c r="E151" s="361"/>
      <c r="F151" s="360"/>
      <c r="G151" s="361"/>
      <c r="H151" s="360"/>
      <c r="I151" s="361"/>
      <c r="J151" s="360"/>
      <c r="K151" s="361"/>
    </row>
    <row r="152" spans="1:12" s="302" customFormat="1" x14ac:dyDescent="0.25">
      <c r="A152" s="455"/>
      <c r="B152" s="455"/>
      <c r="C152" s="455"/>
      <c r="D152" s="360"/>
      <c r="E152" s="361"/>
      <c r="F152" s="360"/>
      <c r="G152" s="361"/>
      <c r="H152" s="360"/>
      <c r="I152" s="361"/>
      <c r="J152" s="360"/>
      <c r="K152" s="361"/>
    </row>
    <row r="153" spans="1:12" s="302" customFormat="1" x14ac:dyDescent="0.25">
      <c r="A153" s="465"/>
      <c r="B153" s="465"/>
      <c r="C153" s="465"/>
      <c r="D153" s="362"/>
      <c r="E153" s="363"/>
      <c r="F153" s="362"/>
      <c r="G153" s="363"/>
      <c r="H153" s="362"/>
      <c r="I153" s="363"/>
      <c r="J153" s="362"/>
      <c r="K153" s="363"/>
    </row>
    <row r="154" spans="1:12" s="302" customFormat="1" x14ac:dyDescent="0.25">
      <c r="A154" s="424"/>
      <c r="B154" s="410"/>
      <c r="C154" s="462"/>
      <c r="D154" s="364"/>
      <c r="E154" s="365"/>
      <c r="F154" s="364"/>
      <c r="G154" s="365"/>
      <c r="H154" s="364"/>
      <c r="I154" s="365"/>
      <c r="J154" s="364"/>
      <c r="K154" s="365"/>
    </row>
    <row r="155" spans="1:12" s="302" customFormat="1" x14ac:dyDescent="0.25">
      <c r="A155" s="407"/>
      <c r="B155" s="408"/>
      <c r="C155" s="409"/>
      <c r="D155" s="186"/>
      <c r="E155" s="215"/>
      <c r="F155" s="186"/>
      <c r="G155" s="215"/>
      <c r="H155" s="186"/>
      <c r="I155" s="215"/>
      <c r="J155" s="186"/>
      <c r="K155" s="215"/>
    </row>
    <row r="156" spans="1:12" s="149" customFormat="1" x14ac:dyDescent="0.25">
      <c r="D156" s="293"/>
      <c r="E156" s="201"/>
      <c r="F156" s="294"/>
      <c r="G156" s="201"/>
      <c r="H156" s="294"/>
      <c r="I156" s="201"/>
      <c r="J156" s="294"/>
      <c r="K156" s="201"/>
      <c r="L156" s="198"/>
    </row>
    <row r="157" spans="1:12" s="118" customFormat="1" x14ac:dyDescent="0.25">
      <c r="A157" s="405"/>
      <c r="B157" s="406"/>
      <c r="C157" s="406"/>
      <c r="D157" s="225"/>
      <c r="E157" s="224"/>
      <c r="F157" s="225"/>
      <c r="G157" s="224"/>
      <c r="H157" s="225"/>
      <c r="I157" s="224"/>
      <c r="J157" s="225"/>
      <c r="K157" s="224"/>
    </row>
    <row r="158" spans="1:12" x14ac:dyDescent="0.25">
      <c r="A158" s="391"/>
      <c r="B158" s="392"/>
      <c r="C158" s="393"/>
      <c r="D158" s="227"/>
      <c r="E158" s="117"/>
      <c r="F158" s="188"/>
      <c r="G158" s="117"/>
      <c r="H158" s="188"/>
      <c r="I158" s="117"/>
      <c r="J158" s="188"/>
      <c r="K158" s="117"/>
    </row>
    <row r="159" spans="1:12" x14ac:dyDescent="0.25">
      <c r="A159" s="388"/>
      <c r="B159" s="389"/>
      <c r="C159" s="390"/>
      <c r="D159" s="127"/>
      <c r="E159" s="115"/>
      <c r="F159" s="185"/>
      <c r="G159" s="115"/>
      <c r="H159" s="185"/>
      <c r="I159" s="115"/>
      <c r="J159" s="185"/>
      <c r="K159" s="115"/>
    </row>
    <row r="160" spans="1:12" x14ac:dyDescent="0.25">
      <c r="A160" s="391"/>
      <c r="B160" s="392"/>
      <c r="C160" s="393"/>
      <c r="D160" s="127"/>
      <c r="E160" s="117"/>
      <c r="F160" s="188"/>
      <c r="G160" s="117"/>
      <c r="H160" s="188"/>
      <c r="I160" s="117"/>
      <c r="J160" s="188"/>
      <c r="K160" s="117"/>
    </row>
    <row r="161" spans="1:11" x14ac:dyDescent="0.25">
      <c r="A161" s="388"/>
      <c r="B161" s="389"/>
      <c r="C161" s="390"/>
      <c r="D161" s="127"/>
      <c r="E161" s="115"/>
      <c r="F161" s="185"/>
      <c r="G161" s="115"/>
      <c r="H161" s="185"/>
      <c r="I161" s="115"/>
      <c r="J161" s="185"/>
      <c r="K161" s="115"/>
    </row>
    <row r="162" spans="1:11" x14ac:dyDescent="0.25">
      <c r="A162" s="391"/>
      <c r="B162" s="392"/>
      <c r="C162" s="393"/>
      <c r="D162" s="127"/>
      <c r="E162" s="117"/>
      <c r="F162" s="188"/>
      <c r="G162" s="117"/>
      <c r="H162" s="188"/>
      <c r="I162" s="117"/>
      <c r="J162" s="188"/>
      <c r="K162" s="117"/>
    </row>
    <row r="163" spans="1:11" x14ac:dyDescent="0.25">
      <c r="A163" s="388"/>
      <c r="B163" s="389"/>
      <c r="C163" s="390"/>
      <c r="D163" s="127"/>
      <c r="E163" s="115"/>
      <c r="F163" s="185"/>
      <c r="G163" s="115"/>
      <c r="H163" s="185"/>
      <c r="I163" s="115"/>
      <c r="J163" s="185"/>
      <c r="K163" s="115"/>
    </row>
    <row r="164" spans="1:11" x14ac:dyDescent="0.25">
      <c r="A164" s="391"/>
      <c r="B164" s="392"/>
      <c r="C164" s="393"/>
      <c r="D164" s="127"/>
      <c r="E164" s="117"/>
      <c r="F164" s="188"/>
      <c r="G164" s="117"/>
      <c r="H164" s="188"/>
      <c r="I164" s="117"/>
      <c r="J164" s="188"/>
      <c r="K164" s="117"/>
    </row>
    <row r="165" spans="1:11" x14ac:dyDescent="0.25">
      <c r="A165" s="388"/>
      <c r="B165" s="389"/>
      <c r="C165" s="390"/>
      <c r="D165" s="127"/>
      <c r="E165" s="115"/>
      <c r="F165" s="185"/>
      <c r="G165" s="115"/>
      <c r="H165" s="185"/>
      <c r="I165" s="115"/>
      <c r="J165" s="185"/>
      <c r="K165" s="115"/>
    </row>
    <row r="166" spans="1:11" x14ac:dyDescent="0.25">
      <c r="A166" s="391"/>
      <c r="B166" s="392"/>
      <c r="C166" s="393"/>
      <c r="D166" s="127"/>
      <c r="E166" s="117"/>
      <c r="F166" s="188"/>
      <c r="G166" s="117"/>
      <c r="H166" s="188"/>
      <c r="I166" s="117"/>
      <c r="J166" s="188"/>
      <c r="K166" s="117"/>
    </row>
    <row r="167" spans="1:11" x14ac:dyDescent="0.25">
      <c r="A167" s="388"/>
      <c r="B167" s="389"/>
      <c r="C167" s="390"/>
      <c r="D167" s="127"/>
      <c r="E167" s="115"/>
      <c r="F167" s="185"/>
      <c r="G167" s="115"/>
      <c r="H167" s="185"/>
      <c r="I167" s="115"/>
      <c r="J167" s="185"/>
      <c r="K167" s="115"/>
    </row>
    <row r="168" spans="1:11" x14ac:dyDescent="0.25">
      <c r="A168" s="391"/>
      <c r="B168" s="392"/>
      <c r="C168" s="393"/>
      <c r="D168" s="127"/>
      <c r="E168" s="117"/>
      <c r="F168" s="188"/>
      <c r="G168" s="117"/>
      <c r="H168" s="188"/>
      <c r="I168" s="117"/>
      <c r="J168" s="188"/>
      <c r="K168" s="117"/>
    </row>
    <row r="169" spans="1:11" x14ac:dyDescent="0.25">
      <c r="A169" s="388"/>
      <c r="B169" s="389"/>
      <c r="C169" s="390"/>
      <c r="D169" s="127"/>
      <c r="E169" s="115"/>
      <c r="F169" s="185"/>
      <c r="G169" s="115"/>
      <c r="H169" s="185"/>
      <c r="I169" s="115"/>
      <c r="J169" s="185"/>
      <c r="K169" s="115"/>
    </row>
    <row r="170" spans="1:11" x14ac:dyDescent="0.25">
      <c r="A170" s="391"/>
      <c r="B170" s="392"/>
      <c r="C170" s="393"/>
      <c r="D170" s="127"/>
      <c r="E170" s="117"/>
      <c r="F170" s="188"/>
      <c r="G170" s="117"/>
      <c r="H170" s="188"/>
      <c r="I170" s="117"/>
      <c r="J170" s="188"/>
      <c r="K170" s="117"/>
    </row>
    <row r="171" spans="1:11" x14ac:dyDescent="0.25">
      <c r="A171" s="388"/>
      <c r="B171" s="389"/>
      <c r="C171" s="390"/>
      <c r="D171" s="127"/>
      <c r="E171" s="115"/>
      <c r="F171" s="185"/>
      <c r="G171" s="115"/>
      <c r="H171" s="185"/>
      <c r="I171" s="115"/>
      <c r="J171" s="185"/>
      <c r="K171" s="115"/>
    </row>
    <row r="172" spans="1:11" x14ac:dyDescent="0.25">
      <c r="A172" s="391"/>
      <c r="B172" s="392"/>
      <c r="C172" s="393"/>
      <c r="D172" s="127"/>
      <c r="E172" s="117"/>
      <c r="F172" s="188"/>
      <c r="G172" s="117"/>
      <c r="H172" s="188"/>
      <c r="I172" s="117"/>
      <c r="J172" s="188"/>
      <c r="K172" s="117"/>
    </row>
    <row r="173" spans="1:11" x14ac:dyDescent="0.25">
      <c r="A173" s="388"/>
      <c r="B173" s="389"/>
      <c r="C173" s="390"/>
      <c r="D173" s="127"/>
      <c r="E173" s="115"/>
      <c r="F173" s="185"/>
      <c r="G173" s="115"/>
      <c r="H173" s="185"/>
      <c r="I173" s="115"/>
      <c r="J173" s="185"/>
      <c r="K173" s="115"/>
    </row>
    <row r="174" spans="1:11" x14ac:dyDescent="0.25">
      <c r="A174" s="391"/>
      <c r="B174" s="392"/>
      <c r="C174" s="393"/>
      <c r="D174" s="127"/>
      <c r="E174" s="117"/>
      <c r="F174" s="188"/>
      <c r="G174" s="117"/>
      <c r="H174" s="188"/>
      <c r="I174" s="117"/>
      <c r="J174" s="188"/>
      <c r="K174" s="117"/>
    </row>
    <row r="175" spans="1:11" x14ac:dyDescent="0.25">
      <c r="A175" s="388"/>
      <c r="B175" s="389"/>
      <c r="C175" s="390"/>
      <c r="D175" s="127"/>
      <c r="E175" s="115"/>
      <c r="F175" s="185"/>
      <c r="G175" s="115"/>
      <c r="H175" s="185"/>
      <c r="I175" s="115"/>
      <c r="J175" s="185"/>
      <c r="K175" s="115"/>
    </row>
    <row r="176" spans="1:11" x14ac:dyDescent="0.25">
      <c r="A176" s="391"/>
      <c r="B176" s="392"/>
      <c r="C176" s="393"/>
      <c r="D176" s="127"/>
      <c r="E176" s="117"/>
      <c r="F176" s="188"/>
      <c r="G176" s="117"/>
      <c r="H176" s="188"/>
      <c r="I176" s="117"/>
      <c r="J176" s="188"/>
      <c r="K176" s="117"/>
    </row>
    <row r="177" spans="1:11" x14ac:dyDescent="0.25">
      <c r="A177" s="388"/>
      <c r="B177" s="389"/>
      <c r="C177" s="390"/>
      <c r="D177" s="127"/>
      <c r="E177" s="115"/>
      <c r="F177" s="185"/>
      <c r="G177" s="115"/>
      <c r="H177" s="185"/>
      <c r="I177" s="115"/>
      <c r="J177" s="185"/>
      <c r="K177" s="115"/>
    </row>
    <row r="178" spans="1:11" x14ac:dyDescent="0.25">
      <c r="A178" s="391"/>
      <c r="B178" s="392"/>
      <c r="C178" s="393"/>
      <c r="D178" s="127"/>
      <c r="E178" s="117"/>
      <c r="F178" s="188"/>
      <c r="G178" s="117"/>
      <c r="H178" s="188"/>
      <c r="I178" s="117"/>
      <c r="J178" s="188"/>
      <c r="K178" s="117"/>
    </row>
    <row r="179" spans="1:11" x14ac:dyDescent="0.25">
      <c r="A179" s="388"/>
      <c r="B179" s="389"/>
      <c r="C179" s="390"/>
      <c r="D179" s="127"/>
      <c r="E179" s="115"/>
      <c r="F179" s="185"/>
      <c r="G179" s="115"/>
      <c r="H179" s="185"/>
      <c r="I179" s="115"/>
      <c r="J179" s="185"/>
      <c r="K179" s="115"/>
    </row>
    <row r="180" spans="1:11" x14ac:dyDescent="0.25">
      <c r="A180" s="391"/>
      <c r="B180" s="392"/>
      <c r="C180" s="393"/>
      <c r="D180" s="188"/>
      <c r="E180" s="117"/>
      <c r="F180" s="188"/>
      <c r="G180" s="117"/>
      <c r="H180" s="188"/>
      <c r="I180" s="117"/>
      <c r="J180" s="188"/>
      <c r="K180" s="117"/>
    </row>
    <row r="181" spans="1:11" x14ac:dyDescent="0.25">
      <c r="A181" s="388"/>
      <c r="B181" s="389"/>
      <c r="C181" s="390"/>
      <c r="D181" s="127"/>
      <c r="E181" s="115"/>
      <c r="F181" s="185"/>
      <c r="G181" s="115"/>
      <c r="H181" s="185"/>
      <c r="I181" s="115"/>
      <c r="J181" s="185"/>
      <c r="K181" s="115"/>
    </row>
    <row r="182" spans="1:11" x14ac:dyDescent="0.25">
      <c r="A182" s="394"/>
      <c r="B182" s="395"/>
      <c r="C182" s="396"/>
      <c r="D182" s="189"/>
      <c r="E182" s="126"/>
      <c r="F182" s="189"/>
      <c r="G182" s="125"/>
      <c r="H182" s="189"/>
      <c r="I182" s="125"/>
      <c r="J182" s="189"/>
      <c r="K182" s="125"/>
    </row>
    <row r="183" spans="1:11" s="163" customFormat="1" x14ac:dyDescent="0.25">
      <c r="A183" s="136"/>
      <c r="B183" s="136"/>
      <c r="C183" s="136"/>
      <c r="D183" s="166"/>
      <c r="E183" s="167"/>
      <c r="F183" s="166"/>
      <c r="G183" s="137"/>
      <c r="H183" s="166"/>
      <c r="I183" s="137"/>
      <c r="J183" s="166"/>
      <c r="K183" s="137"/>
    </row>
    <row r="184" spans="1:11" s="118" customFormat="1" x14ac:dyDescent="0.25">
      <c r="A184" s="310"/>
      <c r="B184" s="311"/>
      <c r="C184" s="352"/>
      <c r="D184" s="225"/>
      <c r="E184" s="224"/>
      <c r="F184" s="225"/>
      <c r="G184" s="224"/>
      <c r="H184" s="225"/>
      <c r="I184" s="224"/>
      <c r="J184" s="225"/>
      <c r="K184" s="224"/>
    </row>
    <row r="185" spans="1:11" s="313" customFormat="1" x14ac:dyDescent="0.25">
      <c r="A185" s="451"/>
      <c r="B185" s="452"/>
      <c r="C185" s="453"/>
      <c r="D185" s="184"/>
      <c r="E185" s="122"/>
      <c r="F185" s="184"/>
      <c r="G185" s="122"/>
      <c r="H185" s="184"/>
      <c r="I185" s="122"/>
      <c r="J185" s="184"/>
      <c r="K185" s="122"/>
    </row>
    <row r="186" spans="1:11" s="313" customFormat="1" x14ac:dyDescent="0.25">
      <c r="A186" s="388"/>
      <c r="B186" s="389"/>
      <c r="C186" s="390"/>
      <c r="D186" s="185"/>
      <c r="E186" s="115"/>
      <c r="F186" s="185"/>
      <c r="G186" s="115"/>
      <c r="H186" s="185"/>
      <c r="I186" s="115"/>
      <c r="J186" s="185"/>
      <c r="K186" s="115"/>
    </row>
    <row r="187" spans="1:11" s="313" customFormat="1" x14ac:dyDescent="0.25">
      <c r="A187" s="391"/>
      <c r="B187" s="392"/>
      <c r="C187" s="393"/>
      <c r="D187" s="188"/>
      <c r="E187" s="117"/>
      <c r="F187" s="188"/>
      <c r="G187" s="117"/>
      <c r="H187" s="188"/>
      <c r="I187" s="117"/>
      <c r="J187" s="188"/>
      <c r="K187" s="117"/>
    </row>
    <row r="188" spans="1:11" s="313" customFormat="1" x14ac:dyDescent="0.25">
      <c r="A188" s="407"/>
      <c r="B188" s="408"/>
      <c r="C188" s="409"/>
      <c r="D188" s="190"/>
      <c r="E188" s="119"/>
      <c r="F188" s="190"/>
      <c r="G188" s="119"/>
      <c r="H188" s="190"/>
      <c r="I188" s="119"/>
      <c r="J188" s="190"/>
      <c r="K188" s="119"/>
    </row>
    <row r="189" spans="1:11" s="313" customFormat="1" x14ac:dyDescent="0.25">
      <c r="A189" s="136"/>
      <c r="B189" s="136"/>
      <c r="C189" s="136"/>
      <c r="D189" s="166"/>
      <c r="E189" s="167"/>
      <c r="F189" s="166"/>
      <c r="G189" s="137"/>
      <c r="H189" s="166"/>
      <c r="I189" s="137"/>
      <c r="J189" s="166"/>
      <c r="K189" s="137"/>
    </row>
    <row r="190" spans="1:11" s="118" customFormat="1" x14ac:dyDescent="0.25">
      <c r="A190" s="310"/>
      <c r="B190" s="311"/>
      <c r="C190" s="352"/>
      <c r="D190" s="225"/>
      <c r="E190" s="224"/>
      <c r="F190" s="225"/>
      <c r="G190" s="224"/>
      <c r="H190" s="225"/>
      <c r="I190" s="224"/>
      <c r="J190" s="225"/>
      <c r="K190" s="224"/>
    </row>
    <row r="191" spans="1:11" s="313" customFormat="1" x14ac:dyDescent="0.25">
      <c r="A191" s="451"/>
      <c r="B191" s="452"/>
      <c r="C191" s="453"/>
      <c r="D191" s="188"/>
      <c r="E191" s="117"/>
      <c r="F191" s="188"/>
      <c r="G191" s="117"/>
      <c r="H191" s="188"/>
      <c r="I191" s="117"/>
      <c r="J191" s="188"/>
      <c r="K191" s="117"/>
    </row>
    <row r="192" spans="1:11" s="313" customFormat="1" x14ac:dyDescent="0.25">
      <c r="A192" s="388"/>
      <c r="B192" s="389"/>
      <c r="C192" s="390"/>
      <c r="D192" s="185"/>
      <c r="E192" s="115"/>
      <c r="F192" s="185"/>
      <c r="G192" s="115"/>
      <c r="H192" s="185"/>
      <c r="I192" s="115"/>
      <c r="J192" s="185"/>
      <c r="K192" s="115"/>
    </row>
    <row r="193" spans="1:11" s="313" customFormat="1" x14ac:dyDescent="0.25">
      <c r="A193" s="391"/>
      <c r="B193" s="392"/>
      <c r="C193" s="393"/>
      <c r="D193" s="188"/>
      <c r="E193" s="117"/>
      <c r="F193" s="188"/>
      <c r="G193" s="117"/>
      <c r="H193" s="188"/>
      <c r="I193" s="117"/>
      <c r="J193" s="188"/>
      <c r="K193" s="117"/>
    </row>
    <row r="194" spans="1:11" x14ac:dyDescent="0.25">
      <c r="A194" s="388"/>
      <c r="B194" s="389"/>
      <c r="C194" s="390"/>
      <c r="D194" s="185"/>
      <c r="E194" s="115"/>
      <c r="F194" s="185"/>
      <c r="G194" s="115"/>
      <c r="H194" s="185"/>
      <c r="I194" s="115"/>
      <c r="J194" s="185"/>
      <c r="K194" s="115"/>
    </row>
    <row r="195" spans="1:11" x14ac:dyDescent="0.25">
      <c r="A195" s="391"/>
      <c r="B195" s="392"/>
      <c r="C195" s="393"/>
      <c r="D195" s="188"/>
      <c r="E195" s="117"/>
      <c r="F195" s="188"/>
      <c r="G195" s="117"/>
      <c r="H195" s="188"/>
      <c r="I195" s="117"/>
      <c r="J195" s="188"/>
      <c r="K195" s="117"/>
    </row>
    <row r="196" spans="1:11" x14ac:dyDescent="0.25">
      <c r="A196" s="388"/>
      <c r="B196" s="389"/>
      <c r="C196" s="390"/>
      <c r="D196" s="185"/>
      <c r="E196" s="115"/>
      <c r="F196" s="185"/>
      <c r="G196" s="115"/>
      <c r="H196" s="185"/>
      <c r="I196" s="115"/>
      <c r="J196" s="185"/>
      <c r="K196" s="115"/>
    </row>
    <row r="197" spans="1:11" x14ac:dyDescent="0.25">
      <c r="A197" s="391"/>
      <c r="B197" s="392"/>
      <c r="C197" s="393"/>
      <c r="D197" s="188"/>
      <c r="E197" s="117"/>
      <c r="F197" s="188"/>
      <c r="G197" s="117"/>
      <c r="H197" s="188"/>
      <c r="I197" s="117"/>
      <c r="J197" s="188"/>
      <c r="K197" s="117"/>
    </row>
    <row r="198" spans="1:11" x14ac:dyDescent="0.25">
      <c r="A198" s="388"/>
      <c r="B198" s="389"/>
      <c r="C198" s="390"/>
      <c r="D198" s="185"/>
      <c r="E198" s="115"/>
      <c r="F198" s="185"/>
      <c r="G198" s="115"/>
      <c r="H198" s="185"/>
      <c r="I198" s="115"/>
      <c r="J198" s="185"/>
      <c r="K198" s="115"/>
    </row>
    <row r="199" spans="1:11" x14ac:dyDescent="0.25">
      <c r="A199" s="391"/>
      <c r="B199" s="392"/>
      <c r="C199" s="393"/>
      <c r="D199" s="188"/>
      <c r="E199" s="117"/>
      <c r="F199" s="188"/>
      <c r="G199" s="117"/>
      <c r="H199" s="188"/>
      <c r="I199" s="117"/>
      <c r="J199" s="188"/>
      <c r="K199" s="117"/>
    </row>
    <row r="200" spans="1:11" x14ac:dyDescent="0.25">
      <c r="A200" s="388"/>
      <c r="B200" s="389"/>
      <c r="C200" s="390"/>
      <c r="D200" s="185"/>
      <c r="E200" s="115"/>
      <c r="F200" s="185"/>
      <c r="G200" s="115"/>
      <c r="H200" s="185"/>
      <c r="I200" s="115"/>
      <c r="J200" s="185"/>
      <c r="K200" s="115"/>
    </row>
    <row r="201" spans="1:11" x14ac:dyDescent="0.25">
      <c r="A201" s="391"/>
      <c r="B201" s="392"/>
      <c r="C201" s="393"/>
      <c r="D201" s="188"/>
      <c r="E201" s="117"/>
      <c r="F201" s="188"/>
      <c r="G201" s="117"/>
      <c r="H201" s="188"/>
      <c r="I201" s="117"/>
      <c r="J201" s="188"/>
      <c r="K201" s="117"/>
    </row>
    <row r="202" spans="1:11" x14ac:dyDescent="0.25">
      <c r="A202" s="388"/>
      <c r="B202" s="389"/>
      <c r="C202" s="390"/>
      <c r="D202" s="185"/>
      <c r="E202" s="115"/>
      <c r="F202" s="185"/>
      <c r="G202" s="115"/>
      <c r="H202" s="185"/>
      <c r="I202" s="115"/>
      <c r="J202" s="185"/>
      <c r="K202" s="115"/>
    </row>
    <row r="203" spans="1:11" x14ac:dyDescent="0.25">
      <c r="A203" s="391"/>
      <c r="B203" s="392"/>
      <c r="C203" s="393"/>
      <c r="D203" s="188"/>
      <c r="E203" s="117"/>
      <c r="F203" s="188"/>
      <c r="G203" s="117"/>
      <c r="H203" s="188"/>
      <c r="I203" s="117"/>
      <c r="J203" s="188"/>
      <c r="K203" s="117"/>
    </row>
    <row r="204" spans="1:11" x14ac:dyDescent="0.25">
      <c r="A204" s="388"/>
      <c r="B204" s="389"/>
      <c r="C204" s="390"/>
      <c r="D204" s="185"/>
      <c r="E204" s="115"/>
      <c r="F204" s="185"/>
      <c r="G204" s="115"/>
      <c r="H204" s="185"/>
      <c r="I204" s="115"/>
      <c r="J204" s="185"/>
      <c r="K204" s="115"/>
    </row>
    <row r="205" spans="1:11" x14ac:dyDescent="0.25">
      <c r="A205" s="391"/>
      <c r="B205" s="392"/>
      <c r="C205" s="393"/>
      <c r="D205" s="188"/>
      <c r="E205" s="117"/>
      <c r="F205" s="188"/>
      <c r="G205" s="117"/>
      <c r="H205" s="188"/>
      <c r="I205" s="117"/>
      <c r="J205" s="188"/>
      <c r="K205" s="117"/>
    </row>
    <row r="206" spans="1:11" x14ac:dyDescent="0.25">
      <c r="A206" s="388"/>
      <c r="B206" s="389"/>
      <c r="C206" s="390"/>
      <c r="D206" s="185"/>
      <c r="E206" s="115"/>
      <c r="F206" s="185"/>
      <c r="G206" s="115"/>
      <c r="H206" s="185"/>
      <c r="I206" s="115"/>
      <c r="J206" s="185"/>
      <c r="K206" s="115"/>
    </row>
    <row r="207" spans="1:11" x14ac:dyDescent="0.25">
      <c r="A207" s="391"/>
      <c r="B207" s="392"/>
      <c r="C207" s="393"/>
      <c r="D207" s="188"/>
      <c r="E207" s="117"/>
      <c r="F207" s="188"/>
      <c r="G207" s="117"/>
      <c r="H207" s="188"/>
      <c r="I207" s="117"/>
      <c r="J207" s="188"/>
      <c r="K207" s="117"/>
    </row>
    <row r="208" spans="1:11" x14ac:dyDescent="0.25">
      <c r="A208" s="388"/>
      <c r="B208" s="389"/>
      <c r="C208" s="390"/>
      <c r="D208" s="185"/>
      <c r="E208" s="115"/>
      <c r="F208" s="185"/>
      <c r="G208" s="115"/>
      <c r="H208" s="185"/>
      <c r="I208" s="115"/>
      <c r="J208" s="185"/>
      <c r="K208" s="115"/>
    </row>
    <row r="209" spans="1:11" x14ac:dyDescent="0.25">
      <c r="A209" s="391"/>
      <c r="B209" s="392"/>
      <c r="C209" s="393"/>
      <c r="D209" s="188"/>
      <c r="E209" s="117"/>
      <c r="F209" s="188"/>
      <c r="G209" s="117"/>
      <c r="H209" s="188"/>
      <c r="I209" s="117"/>
      <c r="J209" s="188"/>
      <c r="K209" s="117"/>
    </row>
    <row r="210" spans="1:11" x14ac:dyDescent="0.25">
      <c r="A210" s="388"/>
      <c r="B210" s="389"/>
      <c r="C210" s="390"/>
      <c r="D210" s="185"/>
      <c r="E210" s="115"/>
      <c r="F210" s="185"/>
      <c r="G210" s="115"/>
      <c r="H210" s="185"/>
      <c r="I210" s="115"/>
      <c r="J210" s="185"/>
      <c r="K210" s="115"/>
    </row>
    <row r="211" spans="1:11" x14ac:dyDescent="0.25">
      <c r="A211" s="394"/>
      <c r="B211" s="395"/>
      <c r="C211" s="396"/>
      <c r="D211" s="189"/>
      <c r="E211" s="125"/>
      <c r="F211" s="189"/>
      <c r="G211" s="125"/>
      <c r="H211" s="189"/>
      <c r="I211" s="125"/>
      <c r="J211" s="189"/>
      <c r="K211" s="125"/>
    </row>
    <row r="212" spans="1:11" s="149" customFormat="1" x14ac:dyDescent="0.25">
      <c r="D212" s="200"/>
      <c r="E212" s="201"/>
      <c r="F212" s="200"/>
      <c r="G212" s="201"/>
      <c r="H212" s="200"/>
      <c r="I212" s="201"/>
      <c r="J212" s="200"/>
      <c r="K212" s="201"/>
    </row>
    <row r="213" spans="1:11" x14ac:dyDescent="0.25">
      <c r="A213" s="399" t="s">
        <v>1874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1"/>
    </row>
    <row r="214" spans="1:11" s="149" customFormat="1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1" s="149" customFormat="1" x14ac:dyDescent="0.2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</row>
    <row r="216" spans="1:11" s="149" customFormat="1" x14ac:dyDescent="0.25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</row>
    <row r="217" spans="1:11" s="149" customFormat="1" x14ac:dyDescent="0.25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</row>
    <row r="218" spans="1:11" s="149" customFormat="1" x14ac:dyDescent="0.25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</row>
    <row r="219" spans="1:11" s="149" customFormat="1" x14ac:dyDescent="0.25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</row>
    <row r="220" spans="1:11" s="149" customFormat="1" x14ac:dyDescent="0.25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</row>
    <row r="221" spans="1:11" s="149" customFormat="1" x14ac:dyDescent="0.25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</row>
    <row r="222" spans="1:11" s="149" customFormat="1" x14ac:dyDescent="0.25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</row>
    <row r="223" spans="1:11" s="149" customFormat="1" x14ac:dyDescent="0.25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</row>
    <row r="224" spans="1:11" s="149" customFormat="1" x14ac:dyDescent="0.25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</row>
    <row r="225" spans="1:12" s="149" customFormat="1" x14ac:dyDescent="0.2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</row>
    <row r="226" spans="1:12" s="149" customFormat="1" x14ac:dyDescent="0.25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</row>
    <row r="227" spans="1:12" s="149" customFormat="1" x14ac:dyDescent="0.25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</row>
    <row r="228" spans="1:12" s="149" customFormat="1" x14ac:dyDescent="0.25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</row>
    <row r="229" spans="1:12" s="149" customFormat="1" x14ac:dyDescent="0.25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</row>
    <row r="230" spans="1:12" s="118" customFormat="1" x14ac:dyDescent="0.25">
      <c r="A230" s="402"/>
      <c r="B230" s="403"/>
      <c r="C230" s="403"/>
      <c r="D230" s="225"/>
      <c r="E230" s="224"/>
      <c r="F230" s="225"/>
      <c r="G230" s="224"/>
      <c r="H230" s="225"/>
      <c r="I230" s="224"/>
      <c r="J230" s="225"/>
      <c r="K230" s="224"/>
    </row>
    <row r="231" spans="1:12" x14ac:dyDescent="0.25">
      <c r="A231" s="475"/>
      <c r="B231" s="392"/>
      <c r="C231" s="392"/>
      <c r="D231" s="188"/>
      <c r="E231" s="117"/>
      <c r="F231" s="188"/>
      <c r="G231" s="117"/>
      <c r="H231" s="188"/>
      <c r="I231" s="117"/>
      <c r="J231" s="188"/>
      <c r="K231" s="117"/>
    </row>
    <row r="232" spans="1:12" x14ac:dyDescent="0.25">
      <c r="A232" s="474"/>
      <c r="B232" s="389"/>
      <c r="C232" s="389"/>
      <c r="D232" s="169"/>
      <c r="E232" s="141"/>
      <c r="F232" s="169"/>
      <c r="G232" s="141"/>
      <c r="H232" s="169"/>
      <c r="I232" s="141"/>
      <c r="J232" s="169"/>
      <c r="K232" s="141"/>
    </row>
    <row r="233" spans="1:12" x14ac:dyDescent="0.25">
      <c r="A233" s="475"/>
      <c r="B233" s="392"/>
      <c r="C233" s="392"/>
      <c r="D233" s="188"/>
      <c r="E233" s="117"/>
      <c r="F233" s="188"/>
      <c r="G233" s="117"/>
      <c r="H233" s="188"/>
      <c r="I233" s="117"/>
      <c r="J233" s="188"/>
      <c r="K233" s="117"/>
    </row>
    <row r="234" spans="1:12" x14ac:dyDescent="0.25">
      <c r="A234" s="474"/>
      <c r="B234" s="389"/>
      <c r="C234" s="389"/>
      <c r="D234" s="185"/>
      <c r="E234" s="115"/>
      <c r="F234" s="185"/>
      <c r="G234" s="115"/>
      <c r="H234" s="185"/>
      <c r="I234" s="115"/>
      <c r="J234" s="185"/>
      <c r="K234" s="115"/>
    </row>
    <row r="235" spans="1:12" x14ac:dyDescent="0.25">
      <c r="A235" s="475"/>
      <c r="B235" s="392"/>
      <c r="C235" s="392"/>
      <c r="D235" s="188"/>
      <c r="E235" s="117"/>
      <c r="F235" s="188"/>
      <c r="G235" s="117"/>
      <c r="H235" s="188"/>
      <c r="I235" s="117"/>
      <c r="J235" s="188"/>
      <c r="K235" s="117"/>
    </row>
    <row r="236" spans="1:12" x14ac:dyDescent="0.25">
      <c r="A236" s="474"/>
      <c r="B236" s="389"/>
      <c r="C236" s="389"/>
      <c r="D236" s="185"/>
      <c r="E236" s="115"/>
      <c r="F236" s="185"/>
      <c r="G236" s="115"/>
      <c r="H236" s="185"/>
      <c r="I236" s="115"/>
      <c r="J236" s="185"/>
      <c r="K236" s="115"/>
    </row>
    <row r="237" spans="1:12" x14ac:dyDescent="0.25">
      <c r="A237" s="475"/>
      <c r="B237" s="392"/>
      <c r="C237" s="392"/>
      <c r="D237" s="188"/>
      <c r="E237" s="117"/>
      <c r="F237" s="188"/>
      <c r="G237" s="117"/>
      <c r="H237" s="188"/>
      <c r="I237" s="117"/>
      <c r="J237" s="188"/>
      <c r="K237" s="117"/>
    </row>
    <row r="238" spans="1:12" x14ac:dyDescent="0.25">
      <c r="A238" s="474"/>
      <c r="B238" s="389"/>
      <c r="C238" s="389"/>
      <c r="D238" s="185"/>
      <c r="E238" s="115"/>
      <c r="F238" s="185"/>
      <c r="G238" s="115"/>
      <c r="H238" s="185"/>
      <c r="I238" s="115"/>
      <c r="J238" s="185"/>
      <c r="K238" s="115"/>
      <c r="L238" s="149"/>
    </row>
    <row r="239" spans="1:12" x14ac:dyDescent="0.25">
      <c r="A239" s="475"/>
      <c r="B239" s="392"/>
      <c r="C239" s="392"/>
      <c r="D239" s="188"/>
      <c r="E239" s="117"/>
      <c r="F239" s="188"/>
      <c r="G239" s="117"/>
      <c r="H239" s="188"/>
      <c r="I239" s="117"/>
      <c r="J239" s="188"/>
      <c r="K239" s="117"/>
    </row>
    <row r="240" spans="1:12" x14ac:dyDescent="0.25">
      <c r="A240" s="474"/>
      <c r="B240" s="389"/>
      <c r="C240" s="389"/>
      <c r="D240" s="185"/>
      <c r="E240" s="115"/>
      <c r="F240" s="185"/>
      <c r="G240" s="115"/>
      <c r="H240" s="185"/>
      <c r="I240" s="115"/>
      <c r="J240" s="185"/>
      <c r="K240" s="115"/>
    </row>
    <row r="241" spans="1:11" x14ac:dyDescent="0.25">
      <c r="A241" s="475"/>
      <c r="B241" s="392"/>
      <c r="C241" s="392"/>
      <c r="D241" s="121"/>
      <c r="E241" s="117"/>
      <c r="F241" s="121"/>
      <c r="G241" s="117"/>
      <c r="H241" s="121"/>
      <c r="I241" s="117"/>
      <c r="J241" s="121"/>
      <c r="K241" s="117"/>
    </row>
    <row r="242" spans="1:11" x14ac:dyDescent="0.25">
      <c r="A242" s="474"/>
      <c r="B242" s="389"/>
      <c r="C242" s="389"/>
      <c r="D242" s="185"/>
      <c r="E242" s="115"/>
      <c r="F242" s="185"/>
      <c r="G242" s="115"/>
      <c r="H242" s="185"/>
      <c r="I242" s="115"/>
      <c r="J242" s="185"/>
      <c r="K242" s="115"/>
    </row>
    <row r="243" spans="1:11" x14ac:dyDescent="0.25">
      <c r="A243" s="475"/>
      <c r="B243" s="392"/>
      <c r="C243" s="392"/>
      <c r="D243" s="191"/>
      <c r="E243" s="192"/>
      <c r="F243" s="191"/>
      <c r="G243" s="192"/>
      <c r="H243" s="191"/>
      <c r="I243" s="192"/>
      <c r="J243" s="191"/>
      <c r="K243" s="192"/>
    </row>
    <row r="244" spans="1:11" x14ac:dyDescent="0.25">
      <c r="A244" s="474"/>
      <c r="B244" s="389"/>
      <c r="C244" s="389"/>
      <c r="D244" s="185"/>
      <c r="E244" s="115"/>
      <c r="F244" s="185"/>
      <c r="G244" s="115"/>
      <c r="H244" s="185"/>
      <c r="I244" s="115"/>
      <c r="J244" s="185"/>
      <c r="K244" s="115"/>
    </row>
    <row r="245" spans="1:11" x14ac:dyDescent="0.25">
      <c r="A245" s="475"/>
      <c r="B245" s="392"/>
      <c r="C245" s="392"/>
      <c r="D245" s="188"/>
      <c r="E245" s="117"/>
      <c r="F245" s="188"/>
      <c r="G245" s="117"/>
      <c r="H245" s="188"/>
      <c r="I245" s="117"/>
      <c r="J245" s="188"/>
      <c r="K245" s="117"/>
    </row>
    <row r="246" spans="1:11" x14ac:dyDescent="0.25">
      <c r="A246" s="471"/>
      <c r="B246" s="408"/>
      <c r="C246" s="408"/>
      <c r="D246" s="190"/>
      <c r="E246" s="119"/>
      <c r="F246" s="190"/>
      <c r="G246" s="119"/>
      <c r="H246" s="190"/>
      <c r="I246" s="119"/>
      <c r="J246" s="190"/>
      <c r="K246" s="119"/>
    </row>
    <row r="248" spans="1:11" x14ac:dyDescent="0.25">
      <c r="H248" s="398" t="s">
        <v>3234</v>
      </c>
      <c r="I248" s="398"/>
      <c r="J248" s="398"/>
      <c r="K248" s="398"/>
    </row>
  </sheetData>
  <mergeCells count="177">
    <mergeCell ref="A246:C246"/>
    <mergeCell ref="A103:C103"/>
    <mergeCell ref="A104:C104"/>
    <mergeCell ref="A106:C106"/>
    <mergeCell ref="A107:C107"/>
    <mergeCell ref="A110:C110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11:C211"/>
    <mergeCell ref="A213:K213"/>
    <mergeCell ref="A230:C230"/>
    <mergeCell ref="A231:C231"/>
    <mergeCell ref="A232:C232"/>
    <mergeCell ref="A233:C233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1:C181"/>
    <mergeCell ref="A182:C182"/>
    <mergeCell ref="A191:C191"/>
    <mergeCell ref="A192:C192"/>
    <mergeCell ref="A185:C185"/>
    <mergeCell ref="A186:C186"/>
    <mergeCell ref="A187:C187"/>
    <mergeCell ref="A188:C188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48:C148"/>
    <mergeCell ref="A149:C149"/>
    <mergeCell ref="A150:C150"/>
    <mergeCell ref="A151:C151"/>
    <mergeCell ref="A142:C142"/>
    <mergeCell ref="A143:C143"/>
    <mergeCell ref="A144:C144"/>
    <mergeCell ref="A146:C146"/>
    <mergeCell ref="A147:C147"/>
    <mergeCell ref="A145:C145"/>
    <mergeCell ref="A136:C136"/>
    <mergeCell ref="A137:C137"/>
    <mergeCell ref="A138:C138"/>
    <mergeCell ref="A139:C139"/>
    <mergeCell ref="A140:C140"/>
    <mergeCell ref="A141:C141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02:C102"/>
    <mergeCell ref="A109:C109"/>
    <mergeCell ref="A120:C120"/>
    <mergeCell ref="A121:C121"/>
    <mergeCell ref="A122:C122"/>
    <mergeCell ref="A123:C123"/>
    <mergeCell ref="A108:C108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A8:C8"/>
    <mergeCell ref="B38:D38"/>
    <mergeCell ref="B39:D39"/>
    <mergeCell ref="B40:D40"/>
    <mergeCell ref="B42:D42"/>
    <mergeCell ref="B41:D41"/>
    <mergeCell ref="B55:D55"/>
    <mergeCell ref="B57:D57"/>
    <mergeCell ref="B58:D58"/>
    <mergeCell ref="H248:K248"/>
    <mergeCell ref="A152:C152"/>
    <mergeCell ref="A153:C153"/>
    <mergeCell ref="A154:C154"/>
    <mergeCell ref="A155:C155"/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</mergeCells>
  <conditionalFormatting sqref="B58:D80 F58:J80">
    <cfRule type="expression" dxfId="17" priority="45">
      <formula>MOD(ROW(),2)=1</formula>
    </cfRule>
    <cfRule type="expression" dxfId="16" priority="46">
      <formula>MOD(ROW(),2)=0</formula>
    </cfRule>
  </conditionalFormatting>
  <conditionalFormatting sqref="A158:K182 D121:K155 A152:A155">
    <cfRule type="expression" dxfId="15" priority="27">
      <formula>MOD(ROW(),2)=0</formula>
    </cfRule>
    <cfRule type="expression" dxfId="14" priority="28">
      <formula>MOD(ROW(),2)=1</formula>
    </cfRule>
  </conditionalFormatting>
  <conditionalFormatting sqref="E58:E80">
    <cfRule type="expression" dxfId="13" priority="21">
      <formula>MOD(ROW(),2)=1</formula>
    </cfRule>
    <cfRule type="expression" dxfId="12" priority="22">
      <formula>MOD(ROW(),2)=0</formula>
    </cfRule>
  </conditionalFormatting>
  <conditionalFormatting sqref="A121:C144 A146:C151 A145">
    <cfRule type="expression" dxfId="11" priority="13">
      <formula>MOD(ROW(),2)=0</formula>
    </cfRule>
    <cfRule type="expression" dxfId="10" priority="14">
      <formula>MOD(ROW(),2)=1</formula>
    </cfRule>
  </conditionalFormatting>
  <conditionalFormatting sqref="A101:K115 A117:K118 B39:J55">
    <cfRule type="expression" dxfId="9" priority="11">
      <formula>MOD(ROW(),2)=1</formula>
    </cfRule>
    <cfRule type="expression" dxfId="8" priority="12">
      <formula>MOD(ROW(),2)=0</formula>
    </cfRule>
  </conditionalFormatting>
  <conditionalFormatting sqref="A116:K116">
    <cfRule type="expression" dxfId="7" priority="7">
      <formula>MOD(ROW(),2)=1</formula>
    </cfRule>
    <cfRule type="expression" dxfId="6" priority="8">
      <formula>MOD(ROW(),2)=0</formula>
    </cfRule>
  </conditionalFormatting>
  <conditionalFormatting sqref="A185:K188">
    <cfRule type="expression" dxfId="5" priority="5">
      <formula>MOD(ROW(),2)=1</formula>
    </cfRule>
    <cfRule type="expression" dxfId="4" priority="6">
      <formula>MOD(ROW(),2)=0</formula>
    </cfRule>
  </conditionalFormatting>
  <conditionalFormatting sqref="A191:K211">
    <cfRule type="expression" dxfId="3" priority="3">
      <formula>MOD(ROW(),2)=1</formula>
    </cfRule>
    <cfRule type="expression" dxfId="2" priority="4">
      <formula>MOD(ROW(),2)=0</formula>
    </cfRule>
  </conditionalFormatting>
  <conditionalFormatting sqref="A231:K246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U92"/>
  <sheetViews>
    <sheetView zoomScale="80" zoomScaleNormal="80" workbookViewId="0">
      <pane xSplit="1" topLeftCell="E1" activePane="topRight" state="frozen"/>
      <selection pane="topRight" activeCell="A4" sqref="A4:A87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5" width="10.7109375" style="263" customWidth="1"/>
    <col min="16" max="16" width="13.5703125" style="91" bestFit="1" customWidth="1"/>
    <col min="17" max="17" width="9.140625" style="31"/>
    <col min="18" max="18" width="15.85546875" style="31" customWidth="1"/>
    <col min="19" max="16384" width="9.140625" style="31"/>
  </cols>
  <sheetData>
    <row r="1" spans="1:21" ht="15" customHeight="1" x14ac:dyDescent="0.25">
      <c r="O1" s="90"/>
      <c r="P1" s="59"/>
    </row>
    <row r="2" spans="1:21" ht="15" hidden="1" customHeight="1" x14ac:dyDescent="0.25">
      <c r="A2" s="31" t="s">
        <v>2540</v>
      </c>
      <c r="B2" s="32" t="s">
        <v>1623</v>
      </c>
      <c r="C2" s="32" t="s">
        <v>1624</v>
      </c>
      <c r="H2" s="31" t="s">
        <v>1889</v>
      </c>
      <c r="I2" s="31" t="s">
        <v>1886</v>
      </c>
      <c r="J2" s="31" t="s">
        <v>1887</v>
      </c>
      <c r="K2" s="31" t="s">
        <v>1888</v>
      </c>
      <c r="O2" s="90"/>
      <c r="P2" s="59"/>
    </row>
    <row r="3" spans="1:21" ht="15" hidden="1" customHeight="1" x14ac:dyDescent="0.25">
      <c r="A3" s="55" t="s">
        <v>1868</v>
      </c>
      <c r="I3" s="31" t="s">
        <v>1884</v>
      </c>
      <c r="J3" s="31" t="s">
        <v>1885</v>
      </c>
      <c r="K3" s="31">
        <v>100</v>
      </c>
      <c r="L3" s="33">
        <v>1</v>
      </c>
      <c r="M3" s="37">
        <v>1</v>
      </c>
      <c r="N3" s="40">
        <v>1</v>
      </c>
      <c r="O3" s="90"/>
      <c r="P3" s="59" t="s">
        <v>2893</v>
      </c>
      <c r="Q3" s="31" t="s">
        <v>1868</v>
      </c>
      <c r="R3" s="31" t="s">
        <v>2904</v>
      </c>
    </row>
    <row r="4" spans="1:21" s="57" customFormat="1" ht="15" customHeight="1" x14ac:dyDescent="0.25">
      <c r="A4" s="57" t="s">
        <v>1882</v>
      </c>
      <c r="B4" s="3" t="s">
        <v>2852</v>
      </c>
      <c r="C4" s="3"/>
      <c r="D4" s="5" t="s">
        <v>2852</v>
      </c>
      <c r="E4" s="5"/>
      <c r="F4" s="7" t="s">
        <v>2852</v>
      </c>
      <c r="G4" s="7"/>
      <c r="H4" s="57" t="e">
        <f ca="1">AI_SET_DF(Liquid_Assets!A50)</f>
        <v>#NAME?</v>
      </c>
      <c r="L4" s="27">
        <v>5</v>
      </c>
      <c r="M4" s="36">
        <v>5</v>
      </c>
      <c r="N4" s="39">
        <v>5</v>
      </c>
      <c r="O4" s="42"/>
      <c r="P4" s="3" t="s">
        <v>2852</v>
      </c>
      <c r="Q4" s="3" t="s">
        <v>2852</v>
      </c>
      <c r="R4" s="5" t="s">
        <v>2852</v>
      </c>
      <c r="S4" s="5" t="s">
        <v>2852</v>
      </c>
      <c r="T4" s="7" t="s">
        <v>2852</v>
      </c>
      <c r="U4" s="7" t="s">
        <v>2852</v>
      </c>
    </row>
    <row r="5" spans="1:21" s="57" customFormat="1" ht="15" customHeight="1" x14ac:dyDescent="0.25">
      <c r="A5" s="57" t="s">
        <v>2845</v>
      </c>
      <c r="B5" s="3" t="s">
        <v>2849</v>
      </c>
      <c r="C5" s="3"/>
      <c r="D5" s="5" t="s">
        <v>2849</v>
      </c>
      <c r="E5" s="5"/>
      <c r="F5" s="7" t="s">
        <v>2849</v>
      </c>
      <c r="G5" s="7"/>
      <c r="H5" s="57" t="e">
        <f ca="1">AI_SET_DF('E07'!A26)</f>
        <v>#NAME?</v>
      </c>
      <c r="L5" s="27">
        <v>5</v>
      </c>
      <c r="M5" s="36">
        <v>5</v>
      </c>
      <c r="N5" s="39">
        <v>5</v>
      </c>
      <c r="O5" s="42"/>
      <c r="P5" s="3" t="s">
        <v>2849</v>
      </c>
      <c r="Q5" s="3" t="s">
        <v>2849</v>
      </c>
      <c r="R5" s="5" t="s">
        <v>2849</v>
      </c>
      <c r="S5" s="5" t="s">
        <v>2849</v>
      </c>
      <c r="T5" s="7" t="s">
        <v>2849</v>
      </c>
      <c r="U5" s="7" t="s">
        <v>2849</v>
      </c>
    </row>
    <row r="6" spans="1:21" s="57" customFormat="1" ht="15" customHeight="1" x14ac:dyDescent="0.25">
      <c r="A6" s="57" t="s">
        <v>2846</v>
      </c>
      <c r="B6" s="3" t="s">
        <v>2850</v>
      </c>
      <c r="C6" s="3"/>
      <c r="D6" s="5" t="s">
        <v>2850</v>
      </c>
      <c r="E6" s="5"/>
      <c r="F6" s="7" t="s">
        <v>2850</v>
      </c>
      <c r="G6" s="7"/>
      <c r="H6" s="57" t="e">
        <f ca="1">AI_SET_DF(A17)</f>
        <v>#NAME?</v>
      </c>
      <c r="L6" s="27">
        <v>5</v>
      </c>
      <c r="M6" s="36">
        <v>5</v>
      </c>
      <c r="N6" s="39">
        <v>5</v>
      </c>
      <c r="O6" s="42"/>
      <c r="P6" s="3" t="s">
        <v>2850</v>
      </c>
      <c r="Q6" s="3" t="s">
        <v>2850</v>
      </c>
      <c r="R6" s="5" t="s">
        <v>2850</v>
      </c>
      <c r="S6" s="5" t="s">
        <v>2850</v>
      </c>
      <c r="T6" s="7" t="s">
        <v>2850</v>
      </c>
      <c r="U6" s="7" t="s">
        <v>2850</v>
      </c>
    </row>
    <row r="7" spans="1:21" s="57" customFormat="1" ht="15" customHeight="1" x14ac:dyDescent="0.25">
      <c r="A7" s="57" t="s">
        <v>2847</v>
      </c>
      <c r="B7" s="3" t="s">
        <v>2848</v>
      </c>
      <c r="C7" s="3"/>
      <c r="D7" s="5" t="s">
        <v>2848</v>
      </c>
      <c r="E7" s="5"/>
      <c r="F7" s="7" t="s">
        <v>2848</v>
      </c>
      <c r="G7" s="7"/>
      <c r="H7" s="57" t="e">
        <f ca="1">AI_SET_DF(A21)</f>
        <v>#NAME?</v>
      </c>
      <c r="L7" s="27">
        <v>5</v>
      </c>
      <c r="M7" s="36">
        <v>5</v>
      </c>
      <c r="N7" s="39">
        <v>5</v>
      </c>
      <c r="O7" s="42"/>
      <c r="P7" s="3" t="s">
        <v>2848</v>
      </c>
      <c r="Q7" s="3" t="s">
        <v>2848</v>
      </c>
      <c r="R7" s="5" t="s">
        <v>2848</v>
      </c>
      <c r="S7" s="5" t="s">
        <v>2848</v>
      </c>
      <c r="T7" s="7" t="s">
        <v>2848</v>
      </c>
      <c r="U7" s="7" t="s">
        <v>2848</v>
      </c>
    </row>
    <row r="8" spans="1:21" s="57" customFormat="1" ht="15" customHeight="1" x14ac:dyDescent="0.25">
      <c r="A8" s="57" t="s">
        <v>2854</v>
      </c>
      <c r="B8" s="3" t="s">
        <v>2855</v>
      </c>
      <c r="C8" s="3"/>
      <c r="D8" s="5" t="s">
        <v>2855</v>
      </c>
      <c r="E8" s="5"/>
      <c r="F8" s="7" t="s">
        <v>2855</v>
      </c>
      <c r="G8" s="7"/>
      <c r="H8" s="57" t="e">
        <f ca="1">AI_SUM(Liquid_Assets!A36,Liquid_Assets!A47,'E07'!A49)</f>
        <v>#NAME?</v>
      </c>
      <c r="L8" s="27">
        <v>5</v>
      </c>
      <c r="M8" s="36">
        <v>5</v>
      </c>
      <c r="N8" s="39">
        <v>5</v>
      </c>
      <c r="O8" s="42"/>
      <c r="P8" s="3" t="s">
        <v>2855</v>
      </c>
      <c r="Q8" s="3" t="s">
        <v>2855</v>
      </c>
      <c r="R8" s="5" t="s">
        <v>2855</v>
      </c>
      <c r="S8" s="5" t="s">
        <v>2855</v>
      </c>
      <c r="T8" s="7" t="s">
        <v>2855</v>
      </c>
      <c r="U8" s="7" t="s">
        <v>2855</v>
      </c>
    </row>
    <row r="9" spans="1:21" s="57" customFormat="1" ht="15" hidden="1" customHeight="1" x14ac:dyDescent="0.25">
      <c r="A9" s="57" t="s">
        <v>1802</v>
      </c>
      <c r="B9" s="3" t="s">
        <v>2853</v>
      </c>
      <c r="C9" s="3"/>
      <c r="D9" s="5" t="s">
        <v>2853</v>
      </c>
      <c r="E9" s="5"/>
      <c r="F9" s="7" t="s">
        <v>2853</v>
      </c>
      <c r="G9" s="7"/>
      <c r="H9" s="57" t="e">
        <f ca="1">AI_SUM(A14,A22,A23,A25,A26,A27)</f>
        <v>#NAME?</v>
      </c>
      <c r="L9" s="27">
        <v>1</v>
      </c>
      <c r="M9" s="36">
        <v>1</v>
      </c>
      <c r="N9" s="39">
        <v>1</v>
      </c>
      <c r="O9" s="42"/>
      <c r="P9" s="3" t="s">
        <v>2853</v>
      </c>
      <c r="Q9" s="3" t="s">
        <v>2853</v>
      </c>
      <c r="R9" s="5" t="s">
        <v>2853</v>
      </c>
      <c r="S9" s="5" t="s">
        <v>2853</v>
      </c>
      <c r="T9" s="7" t="s">
        <v>2853</v>
      </c>
      <c r="U9" s="7" t="s">
        <v>2853</v>
      </c>
    </row>
    <row r="10" spans="1:21" s="57" customFormat="1" ht="15" hidden="1" customHeight="1" x14ac:dyDescent="0.25">
      <c r="A10" s="57" t="s">
        <v>857</v>
      </c>
      <c r="B10" s="3" t="s">
        <v>2856</v>
      </c>
      <c r="C10" s="3" t="s">
        <v>1586</v>
      </c>
      <c r="D10" s="57" t="s">
        <v>2905</v>
      </c>
      <c r="E10" s="5" t="s">
        <v>1912</v>
      </c>
      <c r="F10" s="320" t="s">
        <v>2942</v>
      </c>
      <c r="G10" s="7" t="s">
        <v>2049</v>
      </c>
      <c r="L10" s="27"/>
      <c r="M10" s="36"/>
      <c r="N10" s="39"/>
      <c r="O10" s="42"/>
      <c r="P10" s="3" t="s">
        <v>173</v>
      </c>
      <c r="Q10" s="57" t="s">
        <v>2856</v>
      </c>
      <c r="R10" s="5" t="s">
        <v>210</v>
      </c>
      <c r="S10" s="57" t="s">
        <v>2905</v>
      </c>
      <c r="T10" s="7" t="s">
        <v>247</v>
      </c>
      <c r="U10" s="320" t="s">
        <v>2942</v>
      </c>
    </row>
    <row r="11" spans="1:21" s="57" customFormat="1" ht="15" hidden="1" customHeight="1" x14ac:dyDescent="0.25">
      <c r="A11" s="57" t="s">
        <v>923</v>
      </c>
      <c r="B11" s="28" t="s">
        <v>618</v>
      </c>
      <c r="C11" s="28"/>
      <c r="D11" s="34" t="s">
        <v>618</v>
      </c>
      <c r="E11" s="34"/>
      <c r="F11" s="38" t="s">
        <v>618</v>
      </c>
      <c r="G11" s="38"/>
      <c r="H11" s="57" t="e">
        <f ca="1">AI_SUM(A12,A13)</f>
        <v>#NAME?</v>
      </c>
      <c r="L11" s="27"/>
      <c r="M11" s="36"/>
      <c r="N11" s="39"/>
      <c r="O11" s="42"/>
      <c r="P11" s="28" t="s">
        <v>618</v>
      </c>
      <c r="Q11" s="28" t="s">
        <v>618</v>
      </c>
      <c r="R11" s="34" t="s">
        <v>618</v>
      </c>
      <c r="S11" s="34" t="s">
        <v>618</v>
      </c>
      <c r="T11" s="38" t="s">
        <v>618</v>
      </c>
      <c r="U11" s="38" t="s">
        <v>618</v>
      </c>
    </row>
    <row r="12" spans="1:21" s="57" customFormat="1" ht="15" hidden="1" customHeight="1" x14ac:dyDescent="0.25">
      <c r="A12" s="57" t="s">
        <v>905</v>
      </c>
      <c r="B12" s="3" t="s">
        <v>2857</v>
      </c>
      <c r="C12" s="3" t="s">
        <v>1587</v>
      </c>
      <c r="D12" s="57" t="s">
        <v>2906</v>
      </c>
      <c r="E12" s="5" t="s">
        <v>1913</v>
      </c>
      <c r="F12" s="320" t="s">
        <v>2943</v>
      </c>
      <c r="G12" s="7" t="s">
        <v>2050</v>
      </c>
      <c r="L12" s="27"/>
      <c r="M12" s="36"/>
      <c r="N12" s="39"/>
      <c r="O12" s="42"/>
      <c r="P12" s="3" t="s">
        <v>174</v>
      </c>
      <c r="Q12" s="57" t="s">
        <v>2857</v>
      </c>
      <c r="R12" s="5" t="s">
        <v>211</v>
      </c>
      <c r="S12" s="57" t="s">
        <v>2906</v>
      </c>
      <c r="T12" s="7" t="s">
        <v>248</v>
      </c>
      <c r="U12" s="320" t="s">
        <v>2943</v>
      </c>
    </row>
    <row r="13" spans="1:21" s="57" customFormat="1" ht="15" hidden="1" customHeight="1" x14ac:dyDescent="0.25">
      <c r="A13" s="57" t="s">
        <v>906</v>
      </c>
      <c r="B13" s="3" t="s">
        <v>2858</v>
      </c>
      <c r="C13" s="3" t="s">
        <v>1588</v>
      </c>
      <c r="D13" s="57" t="s">
        <v>2907</v>
      </c>
      <c r="E13" s="5" t="s">
        <v>1914</v>
      </c>
      <c r="F13" s="320" t="s">
        <v>2944</v>
      </c>
      <c r="G13" s="7" t="s">
        <v>2051</v>
      </c>
      <c r="L13" s="27"/>
      <c r="M13" s="36"/>
      <c r="N13" s="39"/>
      <c r="O13" s="42"/>
      <c r="P13" s="3" t="s">
        <v>175</v>
      </c>
      <c r="Q13" s="57" t="s">
        <v>2858</v>
      </c>
      <c r="R13" s="5" t="s">
        <v>212</v>
      </c>
      <c r="S13" s="57" t="s">
        <v>2907</v>
      </c>
      <c r="T13" s="7" t="s">
        <v>249</v>
      </c>
      <c r="U13" s="320" t="s">
        <v>2944</v>
      </c>
    </row>
    <row r="14" spans="1:21" s="57" customFormat="1" ht="15" hidden="1" customHeight="1" x14ac:dyDescent="0.25">
      <c r="A14" s="57" t="s">
        <v>924</v>
      </c>
      <c r="B14" s="28" t="s">
        <v>619</v>
      </c>
      <c r="C14" s="28"/>
      <c r="D14" s="34" t="s">
        <v>619</v>
      </c>
      <c r="E14" s="34"/>
      <c r="F14" s="38" t="s">
        <v>619</v>
      </c>
      <c r="G14" s="38"/>
      <c r="H14" s="57" t="e">
        <f ca="1">AI_SUM(A15,A16)</f>
        <v>#NAME?</v>
      </c>
      <c r="L14" s="27"/>
      <c r="M14" s="36"/>
      <c r="N14" s="39"/>
      <c r="O14" s="42"/>
      <c r="P14" s="28" t="s">
        <v>619</v>
      </c>
      <c r="Q14" s="28" t="s">
        <v>619</v>
      </c>
      <c r="R14" s="34" t="s">
        <v>619</v>
      </c>
      <c r="S14" s="34" t="s">
        <v>619</v>
      </c>
      <c r="T14" s="38" t="s">
        <v>619</v>
      </c>
      <c r="U14" s="38" t="s">
        <v>619</v>
      </c>
    </row>
    <row r="15" spans="1:21" s="57" customFormat="1" ht="15" hidden="1" customHeight="1" x14ac:dyDescent="0.25">
      <c r="A15" s="57" t="s">
        <v>907</v>
      </c>
      <c r="B15" s="3" t="s">
        <v>2859</v>
      </c>
      <c r="C15" s="3" t="s">
        <v>1589</v>
      </c>
      <c r="D15" s="57" t="s">
        <v>2908</v>
      </c>
      <c r="E15" s="5" t="s">
        <v>1915</v>
      </c>
      <c r="F15" s="320" t="s">
        <v>2945</v>
      </c>
      <c r="G15" s="7" t="s">
        <v>2052</v>
      </c>
      <c r="L15" s="27"/>
      <c r="M15" s="36"/>
      <c r="N15" s="39"/>
      <c r="O15" s="42"/>
      <c r="P15" s="3" t="s">
        <v>176</v>
      </c>
      <c r="Q15" s="57" t="s">
        <v>2859</v>
      </c>
      <c r="R15" s="5" t="s">
        <v>213</v>
      </c>
      <c r="S15" s="57" t="s">
        <v>2908</v>
      </c>
      <c r="T15" s="7" t="s">
        <v>250</v>
      </c>
      <c r="U15" s="320" t="s">
        <v>2945</v>
      </c>
    </row>
    <row r="16" spans="1:21" s="57" customFormat="1" ht="15" hidden="1" customHeight="1" x14ac:dyDescent="0.25">
      <c r="A16" s="57" t="s">
        <v>908</v>
      </c>
      <c r="B16" s="3" t="s">
        <v>2860</v>
      </c>
      <c r="C16" s="3" t="s">
        <v>1590</v>
      </c>
      <c r="D16" s="57" t="s">
        <v>2909</v>
      </c>
      <c r="E16" s="5" t="s">
        <v>1916</v>
      </c>
      <c r="F16" s="320" t="s">
        <v>2946</v>
      </c>
      <c r="G16" s="7" t="s">
        <v>2053</v>
      </c>
      <c r="L16" s="27"/>
      <c r="M16" s="36"/>
      <c r="N16" s="39"/>
      <c r="O16" s="42"/>
      <c r="P16" s="3" t="s">
        <v>177</v>
      </c>
      <c r="Q16" s="57" t="s">
        <v>2860</v>
      </c>
      <c r="R16" s="5" t="s">
        <v>214</v>
      </c>
      <c r="S16" s="57" t="s">
        <v>2909</v>
      </c>
      <c r="T16" s="7" t="s">
        <v>251</v>
      </c>
      <c r="U16" s="320" t="s">
        <v>2946</v>
      </c>
    </row>
    <row r="17" spans="1:21" s="57" customFormat="1" ht="15" hidden="1" customHeight="1" x14ac:dyDescent="0.25">
      <c r="A17" s="57" t="s">
        <v>925</v>
      </c>
      <c r="B17" s="28" t="s">
        <v>621</v>
      </c>
      <c r="C17" s="28"/>
      <c r="D17" s="34" t="s">
        <v>621</v>
      </c>
      <c r="E17" s="34"/>
      <c r="F17" s="38" t="s">
        <v>621</v>
      </c>
      <c r="G17" s="38"/>
      <c r="H17" s="57" t="e">
        <f ca="1">AI_SUM(A18,A19,A20)</f>
        <v>#NAME?</v>
      </c>
      <c r="L17" s="27"/>
      <c r="M17" s="36"/>
      <c r="N17" s="39"/>
      <c r="O17" s="42"/>
      <c r="P17" s="28" t="s">
        <v>621</v>
      </c>
      <c r="Q17" s="28" t="s">
        <v>621</v>
      </c>
      <c r="R17" s="34" t="s">
        <v>621</v>
      </c>
      <c r="S17" s="34" t="s">
        <v>621</v>
      </c>
      <c r="T17" s="38" t="s">
        <v>621</v>
      </c>
      <c r="U17" s="38" t="s">
        <v>621</v>
      </c>
    </row>
    <row r="18" spans="1:21" s="57" customFormat="1" ht="15" hidden="1" customHeight="1" x14ac:dyDescent="0.25">
      <c r="A18" s="57" t="s">
        <v>926</v>
      </c>
      <c r="B18" s="3" t="s">
        <v>2861</v>
      </c>
      <c r="C18" s="3" t="s">
        <v>1591</v>
      </c>
      <c r="D18" s="57" t="s">
        <v>2910</v>
      </c>
      <c r="E18" s="5" t="s">
        <v>1917</v>
      </c>
      <c r="F18" s="320" t="s">
        <v>2947</v>
      </c>
      <c r="G18" s="7" t="s">
        <v>2054</v>
      </c>
      <c r="L18" s="27"/>
      <c r="M18" s="36"/>
      <c r="N18" s="39"/>
      <c r="O18" s="42"/>
      <c r="P18" s="3" t="s">
        <v>178</v>
      </c>
      <c r="Q18" s="57" t="s">
        <v>2861</v>
      </c>
      <c r="R18" s="5" t="s">
        <v>215</v>
      </c>
      <c r="S18" s="57" t="s">
        <v>2910</v>
      </c>
      <c r="T18" s="7" t="s">
        <v>252</v>
      </c>
      <c r="U18" s="320" t="s">
        <v>2947</v>
      </c>
    </row>
    <row r="19" spans="1:21" s="57" customFormat="1" ht="15" hidden="1" customHeight="1" x14ac:dyDescent="0.25">
      <c r="A19" s="57" t="s">
        <v>927</v>
      </c>
      <c r="B19" s="3" t="s">
        <v>2862</v>
      </c>
      <c r="C19" s="3" t="s">
        <v>1592</v>
      </c>
      <c r="D19" s="57" t="s">
        <v>2911</v>
      </c>
      <c r="E19" s="5" t="s">
        <v>1918</v>
      </c>
      <c r="F19" s="320" t="s">
        <v>2948</v>
      </c>
      <c r="G19" s="7" t="s">
        <v>2055</v>
      </c>
      <c r="L19" s="27"/>
      <c r="M19" s="36"/>
      <c r="N19" s="39"/>
      <c r="O19" s="42"/>
      <c r="P19" s="3" t="s">
        <v>179</v>
      </c>
      <c r="Q19" s="57" t="s">
        <v>2862</v>
      </c>
      <c r="R19" s="5" t="s">
        <v>216</v>
      </c>
      <c r="S19" s="57" t="s">
        <v>2911</v>
      </c>
      <c r="T19" s="7" t="s">
        <v>253</v>
      </c>
      <c r="U19" s="320" t="s">
        <v>2948</v>
      </c>
    </row>
    <row r="20" spans="1:21" s="57" customFormat="1" ht="15" hidden="1" customHeight="1" x14ac:dyDescent="0.25">
      <c r="A20" s="57" t="s">
        <v>928</v>
      </c>
      <c r="B20" s="3" t="s">
        <v>2863</v>
      </c>
      <c r="C20" s="3" t="s">
        <v>1593</v>
      </c>
      <c r="D20" s="57" t="s">
        <v>2912</v>
      </c>
      <c r="E20" s="5" t="s">
        <v>1919</v>
      </c>
      <c r="F20" s="320" t="s">
        <v>2949</v>
      </c>
      <c r="G20" s="7" t="s">
        <v>2056</v>
      </c>
      <c r="L20" s="27"/>
      <c r="M20" s="36"/>
      <c r="N20" s="39"/>
      <c r="O20" s="42"/>
      <c r="P20" s="3" t="s">
        <v>180</v>
      </c>
      <c r="Q20" s="57" t="s">
        <v>2863</v>
      </c>
      <c r="R20" s="5" t="s">
        <v>217</v>
      </c>
      <c r="S20" s="57" t="s">
        <v>2912</v>
      </c>
      <c r="T20" s="7" t="s">
        <v>254</v>
      </c>
      <c r="U20" s="320" t="s">
        <v>2949</v>
      </c>
    </row>
    <row r="21" spans="1:21" s="57" customFormat="1" ht="15" hidden="1" customHeight="1" x14ac:dyDescent="0.25">
      <c r="A21" s="57" t="s">
        <v>897</v>
      </c>
      <c r="B21" s="3" t="s">
        <v>2864</v>
      </c>
      <c r="C21" s="3" t="s">
        <v>1594</v>
      </c>
      <c r="D21" s="57" t="s">
        <v>2913</v>
      </c>
      <c r="E21" s="5" t="s">
        <v>1920</v>
      </c>
      <c r="F21" s="320" t="s">
        <v>2950</v>
      </c>
      <c r="G21" s="7" t="s">
        <v>2057</v>
      </c>
      <c r="L21" s="27"/>
      <c r="M21" s="36"/>
      <c r="N21" s="39"/>
      <c r="O21" s="42"/>
      <c r="P21" s="3" t="s">
        <v>181</v>
      </c>
      <c r="Q21" s="57" t="s">
        <v>2864</v>
      </c>
      <c r="R21" s="5" t="s">
        <v>218</v>
      </c>
      <c r="S21" s="57" t="s">
        <v>2913</v>
      </c>
      <c r="T21" s="7" t="s">
        <v>255</v>
      </c>
      <c r="U21" s="320" t="s">
        <v>2950</v>
      </c>
    </row>
    <row r="22" spans="1:21" s="57" customFormat="1" ht="15" hidden="1" customHeight="1" x14ac:dyDescent="0.25">
      <c r="A22" s="57" t="s">
        <v>893</v>
      </c>
      <c r="B22" s="3" t="s">
        <v>2865</v>
      </c>
      <c r="C22" s="3" t="s">
        <v>1595</v>
      </c>
      <c r="D22" s="57" t="s">
        <v>2914</v>
      </c>
      <c r="E22" s="5" t="s">
        <v>1921</v>
      </c>
      <c r="F22" s="320" t="s">
        <v>2951</v>
      </c>
      <c r="G22" s="7" t="s">
        <v>2058</v>
      </c>
      <c r="L22" s="27"/>
      <c r="M22" s="36"/>
      <c r="N22" s="39"/>
      <c r="O22" s="42"/>
      <c r="P22" s="3" t="s">
        <v>182</v>
      </c>
      <c r="Q22" s="57" t="s">
        <v>2865</v>
      </c>
      <c r="R22" s="5" t="s">
        <v>219</v>
      </c>
      <c r="S22" s="57" t="s">
        <v>2914</v>
      </c>
      <c r="T22" s="7" t="s">
        <v>256</v>
      </c>
      <c r="U22" s="320" t="s">
        <v>2951</v>
      </c>
    </row>
    <row r="23" spans="1:21" s="57" customFormat="1" ht="15" hidden="1" customHeight="1" x14ac:dyDescent="0.25">
      <c r="A23" s="57" t="s">
        <v>894</v>
      </c>
      <c r="B23" s="3" t="s">
        <v>2866</v>
      </c>
      <c r="C23" s="3" t="s">
        <v>1596</v>
      </c>
      <c r="D23" s="57" t="s">
        <v>2915</v>
      </c>
      <c r="E23" s="5" t="s">
        <v>1922</v>
      </c>
      <c r="F23" s="320" t="s">
        <v>2952</v>
      </c>
      <c r="G23" s="7" t="s">
        <v>2059</v>
      </c>
      <c r="L23" s="27"/>
      <c r="M23" s="36"/>
      <c r="N23" s="39"/>
      <c r="O23" s="42"/>
      <c r="P23" s="3" t="s">
        <v>183</v>
      </c>
      <c r="Q23" s="57" t="s">
        <v>2866</v>
      </c>
      <c r="R23" s="5" t="s">
        <v>220</v>
      </c>
      <c r="S23" s="57" t="s">
        <v>2915</v>
      </c>
      <c r="T23" s="7" t="s">
        <v>257</v>
      </c>
      <c r="U23" s="320" t="s">
        <v>2952</v>
      </c>
    </row>
    <row r="24" spans="1:21" s="57" customFormat="1" ht="15" hidden="1" customHeight="1" x14ac:dyDescent="0.25">
      <c r="A24" s="57" t="s">
        <v>898</v>
      </c>
      <c r="B24" s="3" t="s">
        <v>2867</v>
      </c>
      <c r="C24" s="3" t="s">
        <v>1597</v>
      </c>
      <c r="D24" s="57" t="s">
        <v>2916</v>
      </c>
      <c r="E24" s="5" t="s">
        <v>1923</v>
      </c>
      <c r="F24" s="320" t="s">
        <v>2953</v>
      </c>
      <c r="G24" s="7" t="s">
        <v>2060</v>
      </c>
      <c r="L24" s="27"/>
      <c r="M24" s="36"/>
      <c r="N24" s="39"/>
      <c r="O24" s="42"/>
      <c r="P24" s="3" t="s">
        <v>184</v>
      </c>
      <c r="Q24" s="57" t="s">
        <v>2867</v>
      </c>
      <c r="R24" s="5" t="s">
        <v>221</v>
      </c>
      <c r="S24" s="57" t="s">
        <v>2916</v>
      </c>
      <c r="T24" s="7" t="s">
        <v>258</v>
      </c>
      <c r="U24" s="320" t="s">
        <v>2953</v>
      </c>
    </row>
    <row r="25" spans="1:21" s="57" customFormat="1" ht="15" hidden="1" customHeight="1" x14ac:dyDescent="0.25">
      <c r="A25" s="57" t="s">
        <v>895</v>
      </c>
      <c r="B25" s="3" t="s">
        <v>2868</v>
      </c>
      <c r="C25" s="3" t="s">
        <v>1598</v>
      </c>
      <c r="D25" s="57" t="s">
        <v>2917</v>
      </c>
      <c r="E25" s="5" t="s">
        <v>1924</v>
      </c>
      <c r="F25" s="320" t="s">
        <v>2954</v>
      </c>
      <c r="G25" s="7" t="s">
        <v>2061</v>
      </c>
      <c r="L25" s="27"/>
      <c r="M25" s="36"/>
      <c r="N25" s="39"/>
      <c r="O25" s="42"/>
      <c r="P25" s="3" t="s">
        <v>185</v>
      </c>
      <c r="Q25" s="57" t="s">
        <v>2868</v>
      </c>
      <c r="R25" s="5" t="s">
        <v>222</v>
      </c>
      <c r="S25" s="57" t="s">
        <v>2917</v>
      </c>
      <c r="T25" s="7" t="s">
        <v>259</v>
      </c>
      <c r="U25" s="320" t="s">
        <v>2954</v>
      </c>
    </row>
    <row r="26" spans="1:21" s="57" customFormat="1" ht="15" hidden="1" customHeight="1" x14ac:dyDescent="0.25">
      <c r="A26" s="57" t="s">
        <v>929</v>
      </c>
      <c r="B26" s="3" t="s">
        <v>2869</v>
      </c>
      <c r="C26" s="3" t="s">
        <v>1599</v>
      </c>
      <c r="D26" s="57" t="s">
        <v>2918</v>
      </c>
      <c r="E26" s="5" t="s">
        <v>1925</v>
      </c>
      <c r="F26" s="320" t="s">
        <v>2955</v>
      </c>
      <c r="G26" s="7" t="s">
        <v>2062</v>
      </c>
      <c r="L26" s="27"/>
      <c r="M26" s="36"/>
      <c r="N26" s="39"/>
      <c r="O26" s="42"/>
      <c r="P26" s="3" t="s">
        <v>186</v>
      </c>
      <c r="Q26" s="57" t="s">
        <v>2869</v>
      </c>
      <c r="R26" s="5" t="s">
        <v>223</v>
      </c>
      <c r="S26" s="57" t="s">
        <v>2918</v>
      </c>
      <c r="T26" s="7" t="s">
        <v>260</v>
      </c>
      <c r="U26" s="320" t="s">
        <v>2955</v>
      </c>
    </row>
    <row r="27" spans="1:21" s="57" customFormat="1" ht="15" hidden="1" customHeight="1" x14ac:dyDescent="0.25">
      <c r="A27" s="57" t="s">
        <v>909</v>
      </c>
      <c r="B27" s="3" t="s">
        <v>2870</v>
      </c>
      <c r="C27" s="3" t="s">
        <v>1600</v>
      </c>
      <c r="D27" s="57" t="s">
        <v>2919</v>
      </c>
      <c r="E27" s="5" t="s">
        <v>1926</v>
      </c>
      <c r="F27" s="320" t="s">
        <v>2956</v>
      </c>
      <c r="G27" s="7" t="s">
        <v>2063</v>
      </c>
      <c r="L27" s="27"/>
      <c r="M27" s="36"/>
      <c r="N27" s="39"/>
      <c r="O27" s="42"/>
      <c r="P27" s="3" t="s">
        <v>187</v>
      </c>
      <c r="Q27" s="57" t="s">
        <v>2870</v>
      </c>
      <c r="R27" s="5" t="s">
        <v>224</v>
      </c>
      <c r="S27" s="57" t="s">
        <v>2919</v>
      </c>
      <c r="T27" s="7" t="s">
        <v>261</v>
      </c>
      <c r="U27" s="320" t="s">
        <v>2956</v>
      </c>
    </row>
    <row r="28" spans="1:21" s="57" customFormat="1" ht="15" customHeight="1" x14ac:dyDescent="0.25">
      <c r="A28" s="57" t="s">
        <v>1911</v>
      </c>
      <c r="B28" s="3" t="s">
        <v>2871</v>
      </c>
      <c r="C28" s="3" t="s">
        <v>1601</v>
      </c>
      <c r="D28" s="59" t="s">
        <v>2920</v>
      </c>
      <c r="E28" s="5" t="s">
        <v>1927</v>
      </c>
      <c r="F28" s="320" t="s">
        <v>2957</v>
      </c>
      <c r="G28" s="64" t="s">
        <v>2064</v>
      </c>
      <c r="L28" s="27">
        <v>5</v>
      </c>
      <c r="M28" s="36">
        <v>5</v>
      </c>
      <c r="N28" s="39">
        <v>5</v>
      </c>
      <c r="O28" s="42"/>
      <c r="P28" s="3" t="s">
        <v>188</v>
      </c>
      <c r="Q28" s="59" t="s">
        <v>2871</v>
      </c>
      <c r="R28" s="5" t="s">
        <v>225</v>
      </c>
      <c r="S28" s="59" t="s">
        <v>2920</v>
      </c>
      <c r="T28" s="7" t="s">
        <v>262</v>
      </c>
      <c r="U28" s="320" t="s">
        <v>2957</v>
      </c>
    </row>
    <row r="29" spans="1:21" s="59" customFormat="1" ht="15" hidden="1" customHeight="1" x14ac:dyDescent="0.25">
      <c r="A29" s="59" t="s">
        <v>1346</v>
      </c>
      <c r="B29" s="62" t="s">
        <v>622</v>
      </c>
      <c r="C29" s="62"/>
      <c r="D29" s="63" t="s">
        <v>622</v>
      </c>
      <c r="E29" s="63"/>
      <c r="F29" s="64" t="s">
        <v>622</v>
      </c>
      <c r="G29" s="39"/>
      <c r="H29" s="59" t="e">
        <f ca="1">AI_DIV(A10,A28)</f>
        <v>#NAME?</v>
      </c>
      <c r="L29" s="27"/>
      <c r="M29" s="36"/>
      <c r="N29" s="39"/>
      <c r="O29" s="90"/>
      <c r="P29" s="62" t="s">
        <v>622</v>
      </c>
      <c r="Q29" s="62" t="s">
        <v>622</v>
      </c>
      <c r="R29" s="63" t="s">
        <v>622</v>
      </c>
      <c r="S29" s="63" t="s">
        <v>622</v>
      </c>
      <c r="T29" s="64" t="s">
        <v>622</v>
      </c>
      <c r="U29" s="64" t="s">
        <v>622</v>
      </c>
    </row>
    <row r="30" spans="1:21" s="57" customFormat="1" ht="15" hidden="1" customHeight="1" x14ac:dyDescent="0.25">
      <c r="A30" s="59" t="s">
        <v>1345</v>
      </c>
      <c r="B30" s="3" t="s">
        <v>1347</v>
      </c>
      <c r="C30" s="3"/>
      <c r="D30" s="5" t="s">
        <v>1347</v>
      </c>
      <c r="E30" s="5"/>
      <c r="F30" s="7" t="s">
        <v>1347</v>
      </c>
      <c r="G30" s="39"/>
      <c r="H30" s="57" t="e">
        <f ca="1">AI_DIV(A11,A28)</f>
        <v>#NAME?</v>
      </c>
      <c r="L30" s="27"/>
      <c r="M30" s="36"/>
      <c r="N30" s="39"/>
      <c r="O30" s="42"/>
      <c r="P30" s="3" t="s">
        <v>1347</v>
      </c>
      <c r="Q30" s="3" t="s">
        <v>1347</v>
      </c>
      <c r="R30" s="5" t="s">
        <v>1347</v>
      </c>
      <c r="S30" s="5" t="s">
        <v>1347</v>
      </c>
      <c r="T30" s="7" t="s">
        <v>1347</v>
      </c>
      <c r="U30" s="7" t="s">
        <v>1347</v>
      </c>
    </row>
    <row r="31" spans="1:21" s="57" customFormat="1" ht="15" hidden="1" customHeight="1" x14ac:dyDescent="0.25">
      <c r="A31" s="59" t="s">
        <v>1348</v>
      </c>
      <c r="B31" s="3" t="s">
        <v>1351</v>
      </c>
      <c r="C31" s="3"/>
      <c r="D31" s="5" t="s">
        <v>1351</v>
      </c>
      <c r="E31" s="5"/>
      <c r="F31" s="7" t="s">
        <v>1351</v>
      </c>
      <c r="G31" s="39"/>
      <c r="H31" s="57" t="e">
        <f ca="1">AI_DIV(A14,A28)</f>
        <v>#NAME?</v>
      </c>
      <c r="L31" s="27"/>
      <c r="M31" s="36"/>
      <c r="N31" s="39"/>
      <c r="O31" s="42"/>
      <c r="P31" s="3" t="s">
        <v>1351</v>
      </c>
      <c r="Q31" s="3" t="s">
        <v>1351</v>
      </c>
      <c r="R31" s="5" t="s">
        <v>1351</v>
      </c>
      <c r="S31" s="5" t="s">
        <v>1351</v>
      </c>
      <c r="T31" s="7" t="s">
        <v>1351</v>
      </c>
      <c r="U31" s="7" t="s">
        <v>1351</v>
      </c>
    </row>
    <row r="32" spans="1:21" s="57" customFormat="1" ht="15" hidden="1" customHeight="1" x14ac:dyDescent="0.25">
      <c r="A32" s="59" t="s">
        <v>1349</v>
      </c>
      <c r="B32" s="3" t="s">
        <v>1352</v>
      </c>
      <c r="C32" s="3"/>
      <c r="D32" s="5" t="s">
        <v>1352</v>
      </c>
      <c r="E32" s="5"/>
      <c r="F32" s="7" t="s">
        <v>1352</v>
      </c>
      <c r="G32" s="39"/>
      <c r="H32" s="57" t="e">
        <f ca="1">AI_DIV(A17,A28)</f>
        <v>#NAME?</v>
      </c>
      <c r="L32" s="27"/>
      <c r="M32" s="36"/>
      <c r="N32" s="39"/>
      <c r="O32" s="42"/>
      <c r="P32" s="3" t="s">
        <v>1352</v>
      </c>
      <c r="Q32" s="3" t="s">
        <v>1352</v>
      </c>
      <c r="R32" s="5" t="s">
        <v>1352</v>
      </c>
      <c r="S32" s="5" t="s">
        <v>1352</v>
      </c>
      <c r="T32" s="7" t="s">
        <v>1352</v>
      </c>
      <c r="U32" s="7" t="s">
        <v>1352</v>
      </c>
    </row>
    <row r="33" spans="1:21" s="57" customFormat="1" ht="15" hidden="1" customHeight="1" x14ac:dyDescent="0.25">
      <c r="A33" s="57" t="s">
        <v>1350</v>
      </c>
      <c r="B33" s="3" t="s">
        <v>1353</v>
      </c>
      <c r="C33" s="3"/>
      <c r="D33" s="5" t="s">
        <v>1353</v>
      </c>
      <c r="E33" s="5"/>
      <c r="F33" s="7" t="s">
        <v>1353</v>
      </c>
      <c r="G33" s="39"/>
      <c r="H33" s="57" t="e">
        <f ca="1">AI_DIV(A21,A28)</f>
        <v>#NAME?</v>
      </c>
      <c r="L33" s="27"/>
      <c r="M33" s="36"/>
      <c r="N33" s="39"/>
      <c r="O33" s="42"/>
      <c r="P33" s="3" t="s">
        <v>1353</v>
      </c>
      <c r="Q33" s="3" t="s">
        <v>1353</v>
      </c>
      <c r="R33" s="5" t="s">
        <v>1353</v>
      </c>
      <c r="S33" s="5" t="s">
        <v>1353</v>
      </c>
      <c r="T33" s="7" t="s">
        <v>1353</v>
      </c>
      <c r="U33" s="7" t="s">
        <v>1353</v>
      </c>
    </row>
    <row r="34" spans="1:21" s="57" customFormat="1" ht="15" hidden="1" customHeight="1" x14ac:dyDescent="0.25">
      <c r="A34" s="57" t="s">
        <v>1360</v>
      </c>
      <c r="B34" s="3" t="s">
        <v>1354</v>
      </c>
      <c r="C34" s="3"/>
      <c r="D34" s="5" t="s">
        <v>1354</v>
      </c>
      <c r="E34" s="5"/>
      <c r="F34" s="7" t="s">
        <v>1354</v>
      </c>
      <c r="G34" s="39"/>
      <c r="H34" s="57" t="e">
        <f ca="1">AI_DIV(A22,A28)</f>
        <v>#NAME?</v>
      </c>
      <c r="L34" s="27"/>
      <c r="M34" s="36"/>
      <c r="N34" s="39"/>
      <c r="O34" s="42"/>
      <c r="P34" s="3" t="s">
        <v>1354</v>
      </c>
      <c r="Q34" s="3" t="s">
        <v>1354</v>
      </c>
      <c r="R34" s="5" t="s">
        <v>1354</v>
      </c>
      <c r="S34" s="5" t="s">
        <v>1354</v>
      </c>
      <c r="T34" s="7" t="s">
        <v>1354</v>
      </c>
      <c r="U34" s="7" t="s">
        <v>1354</v>
      </c>
    </row>
    <row r="35" spans="1:21" s="57" customFormat="1" ht="15" hidden="1" customHeight="1" x14ac:dyDescent="0.25">
      <c r="A35" s="57" t="s">
        <v>1361</v>
      </c>
      <c r="B35" s="3" t="s">
        <v>1355</v>
      </c>
      <c r="C35" s="3"/>
      <c r="D35" s="5" t="s">
        <v>1355</v>
      </c>
      <c r="E35" s="5"/>
      <c r="F35" s="7" t="s">
        <v>1355</v>
      </c>
      <c r="G35" s="39"/>
      <c r="H35" s="57" t="e">
        <f ca="1">AI_DIV(A23,A28)</f>
        <v>#NAME?</v>
      </c>
      <c r="L35" s="27"/>
      <c r="M35" s="36"/>
      <c r="N35" s="39"/>
      <c r="O35" s="42"/>
      <c r="P35" s="3" t="s">
        <v>1355</v>
      </c>
      <c r="Q35" s="3" t="s">
        <v>1355</v>
      </c>
      <c r="R35" s="5" t="s">
        <v>1355</v>
      </c>
      <c r="S35" s="5" t="s">
        <v>1355</v>
      </c>
      <c r="T35" s="7" t="s">
        <v>1355</v>
      </c>
      <c r="U35" s="7" t="s">
        <v>1355</v>
      </c>
    </row>
    <row r="36" spans="1:21" s="57" customFormat="1" ht="15" hidden="1" customHeight="1" x14ac:dyDescent="0.25">
      <c r="A36" s="57" t="s">
        <v>1362</v>
      </c>
      <c r="B36" s="3" t="s">
        <v>1356</v>
      </c>
      <c r="C36" s="3"/>
      <c r="D36" s="5" t="s">
        <v>1356</v>
      </c>
      <c r="E36" s="5"/>
      <c r="F36" s="7" t="s">
        <v>1356</v>
      </c>
      <c r="G36" s="39"/>
      <c r="H36" s="57" t="e">
        <f ca="1">AI_DIV(A24,A28)</f>
        <v>#NAME?</v>
      </c>
      <c r="L36" s="27"/>
      <c r="M36" s="36"/>
      <c r="N36" s="39"/>
      <c r="O36" s="42"/>
      <c r="P36" s="3" t="s">
        <v>1356</v>
      </c>
      <c r="Q36" s="3" t="s">
        <v>1356</v>
      </c>
      <c r="R36" s="5" t="s">
        <v>1356</v>
      </c>
      <c r="S36" s="5" t="s">
        <v>1356</v>
      </c>
      <c r="T36" s="7" t="s">
        <v>1356</v>
      </c>
      <c r="U36" s="7" t="s">
        <v>1356</v>
      </c>
    </row>
    <row r="37" spans="1:21" s="57" customFormat="1" ht="15" hidden="1" customHeight="1" x14ac:dyDescent="0.25">
      <c r="A37" s="57" t="s">
        <v>1363</v>
      </c>
      <c r="B37" s="3" t="s">
        <v>1357</v>
      </c>
      <c r="C37" s="3"/>
      <c r="D37" s="5" t="s">
        <v>1357</v>
      </c>
      <c r="E37" s="5"/>
      <c r="F37" s="7" t="s">
        <v>1357</v>
      </c>
      <c r="G37" s="39"/>
      <c r="H37" s="57" t="e">
        <f ca="1">AI_DIV(A25,A28)</f>
        <v>#NAME?</v>
      </c>
      <c r="L37" s="27"/>
      <c r="M37" s="36"/>
      <c r="N37" s="39"/>
      <c r="O37" s="42"/>
      <c r="P37" s="3" t="s">
        <v>1357</v>
      </c>
      <c r="Q37" s="3" t="s">
        <v>1357</v>
      </c>
      <c r="R37" s="5" t="s">
        <v>1357</v>
      </c>
      <c r="S37" s="5" t="s">
        <v>1357</v>
      </c>
      <c r="T37" s="7" t="s">
        <v>1357</v>
      </c>
      <c r="U37" s="7" t="s">
        <v>1357</v>
      </c>
    </row>
    <row r="38" spans="1:21" s="57" customFormat="1" ht="15" hidden="1" customHeight="1" x14ac:dyDescent="0.25">
      <c r="A38" s="57" t="s">
        <v>1364</v>
      </c>
      <c r="B38" s="3" t="s">
        <v>1358</v>
      </c>
      <c r="C38" s="3"/>
      <c r="D38" s="5" t="s">
        <v>1358</v>
      </c>
      <c r="E38" s="5"/>
      <c r="F38" s="7" t="s">
        <v>1358</v>
      </c>
      <c r="G38" s="39"/>
      <c r="H38" s="57" t="e">
        <f ca="1">AI_DIV(A26,A28)</f>
        <v>#NAME?</v>
      </c>
      <c r="L38" s="27"/>
      <c r="M38" s="36"/>
      <c r="N38" s="39"/>
      <c r="O38" s="42"/>
      <c r="P38" s="3" t="s">
        <v>1358</v>
      </c>
      <c r="Q38" s="3" t="s">
        <v>1358</v>
      </c>
      <c r="R38" s="5" t="s">
        <v>1358</v>
      </c>
      <c r="S38" s="5" t="s">
        <v>1358</v>
      </c>
      <c r="T38" s="7" t="s">
        <v>1358</v>
      </c>
      <c r="U38" s="7" t="s">
        <v>1358</v>
      </c>
    </row>
    <row r="39" spans="1:21" s="57" customFormat="1" ht="15" hidden="1" customHeight="1" x14ac:dyDescent="0.25">
      <c r="A39" s="57" t="s">
        <v>1365</v>
      </c>
      <c r="B39" s="3" t="s">
        <v>1359</v>
      </c>
      <c r="C39" s="3"/>
      <c r="D39" s="5" t="s">
        <v>1359</v>
      </c>
      <c r="E39" s="5"/>
      <c r="F39" s="7" t="s">
        <v>1359</v>
      </c>
      <c r="G39" s="39"/>
      <c r="H39" s="57" t="e">
        <f ca="1">AI_DIV(A27,A28)</f>
        <v>#NAME?</v>
      </c>
      <c r="L39" s="27"/>
      <c r="M39" s="36"/>
      <c r="N39" s="39"/>
      <c r="O39" s="42"/>
      <c r="P39" s="3" t="s">
        <v>1359</v>
      </c>
      <c r="Q39" s="3" t="s">
        <v>1359</v>
      </c>
      <c r="R39" s="5" t="s">
        <v>1359</v>
      </c>
      <c r="S39" s="5" t="s">
        <v>1359</v>
      </c>
      <c r="T39" s="7" t="s">
        <v>1359</v>
      </c>
      <c r="U39" s="7" t="s">
        <v>1359</v>
      </c>
    </row>
    <row r="40" spans="1:21" s="57" customFormat="1" ht="15" hidden="1" customHeight="1" x14ac:dyDescent="0.25">
      <c r="A40" s="57" t="s">
        <v>1366</v>
      </c>
      <c r="B40" s="3" t="s">
        <v>1367</v>
      </c>
      <c r="C40" s="3"/>
      <c r="D40" s="5" t="s">
        <v>1367</v>
      </c>
      <c r="E40" s="5"/>
      <c r="F40" s="7" t="s">
        <v>1367</v>
      </c>
      <c r="G40" s="39"/>
      <c r="H40" s="57" t="e">
        <f ca="1">AI_SUM(A29,A30,A31,A32,A33,A34,A35,A36,A37,A38,A39)</f>
        <v>#NAME?</v>
      </c>
      <c r="L40" s="27"/>
      <c r="M40" s="36"/>
      <c r="N40" s="39"/>
      <c r="O40" s="42"/>
      <c r="P40" s="3" t="s">
        <v>1367</v>
      </c>
      <c r="Q40" s="3" t="s">
        <v>1367</v>
      </c>
      <c r="R40" s="5" t="s">
        <v>1367</v>
      </c>
      <c r="S40" s="5" t="s">
        <v>1367</v>
      </c>
      <c r="T40" s="7" t="s">
        <v>1367</v>
      </c>
      <c r="U40" s="7" t="s">
        <v>1367</v>
      </c>
    </row>
    <row r="41" spans="1:21" s="57" customFormat="1" ht="15" hidden="1" customHeight="1" x14ac:dyDescent="0.25">
      <c r="A41" s="57" t="s">
        <v>930</v>
      </c>
      <c r="B41" s="3" t="s">
        <v>2872</v>
      </c>
      <c r="C41" s="62" t="s">
        <v>1602</v>
      </c>
      <c r="D41" s="57" t="s">
        <v>2921</v>
      </c>
      <c r="E41" s="63" t="s">
        <v>1928</v>
      </c>
      <c r="F41" s="320" t="s">
        <v>2958</v>
      </c>
      <c r="G41" s="7" t="s">
        <v>2065</v>
      </c>
      <c r="L41" s="27"/>
      <c r="M41" s="36"/>
      <c r="N41" s="39"/>
      <c r="O41" s="42"/>
      <c r="P41" s="3" t="s">
        <v>189</v>
      </c>
      <c r="Q41" s="57" t="s">
        <v>2872</v>
      </c>
      <c r="R41" s="5" t="s">
        <v>226</v>
      </c>
      <c r="S41" s="57" t="s">
        <v>2921</v>
      </c>
      <c r="T41" s="7" t="s">
        <v>263</v>
      </c>
      <c r="U41" s="320" t="s">
        <v>2958</v>
      </c>
    </row>
    <row r="42" spans="1:21" s="57" customFormat="1" ht="15" hidden="1" customHeight="1" x14ac:dyDescent="0.25">
      <c r="A42" s="57" t="s">
        <v>910</v>
      </c>
      <c r="B42" s="3" t="s">
        <v>2873</v>
      </c>
      <c r="C42" s="3" t="s">
        <v>1603</v>
      </c>
      <c r="D42" s="57" t="s">
        <v>2922</v>
      </c>
      <c r="E42" s="5" t="s">
        <v>1929</v>
      </c>
      <c r="F42" s="320" t="s">
        <v>2959</v>
      </c>
      <c r="G42" s="7" t="s">
        <v>2066</v>
      </c>
      <c r="L42" s="27"/>
      <c r="M42" s="36"/>
      <c r="N42" s="39"/>
      <c r="O42" s="42"/>
      <c r="P42" s="3" t="s">
        <v>190</v>
      </c>
      <c r="Q42" s="57" t="s">
        <v>2873</v>
      </c>
      <c r="R42" s="5" t="s">
        <v>227</v>
      </c>
      <c r="S42" s="57" t="s">
        <v>2922</v>
      </c>
      <c r="T42" s="7" t="s">
        <v>264</v>
      </c>
      <c r="U42" s="320" t="s">
        <v>2959</v>
      </c>
    </row>
    <row r="43" spans="1:21" s="57" customFormat="1" ht="15" hidden="1" customHeight="1" x14ac:dyDescent="0.25">
      <c r="A43" s="57" t="s">
        <v>911</v>
      </c>
      <c r="B43" s="28"/>
      <c r="C43" s="3"/>
      <c r="E43" s="5"/>
      <c r="F43" s="321"/>
      <c r="G43" s="7"/>
      <c r="L43" s="27"/>
      <c r="M43" s="36"/>
      <c r="N43" s="39"/>
      <c r="O43" s="42"/>
      <c r="P43" s="28"/>
      <c r="R43" s="34"/>
      <c r="T43" s="38"/>
      <c r="U43" s="321"/>
    </row>
    <row r="44" spans="1:21" s="57" customFormat="1" ht="15" hidden="1" customHeight="1" x14ac:dyDescent="0.25">
      <c r="A44" s="57" t="s">
        <v>932</v>
      </c>
      <c r="B44" s="3" t="s">
        <v>2874</v>
      </c>
      <c r="C44" s="3" t="s">
        <v>1604</v>
      </c>
      <c r="D44" s="57" t="s">
        <v>2923</v>
      </c>
      <c r="E44" s="5" t="s">
        <v>1930</v>
      </c>
      <c r="F44" s="320" t="s">
        <v>2960</v>
      </c>
      <c r="G44" s="7" t="s">
        <v>2067</v>
      </c>
      <c r="L44" s="27"/>
      <c r="M44" s="36"/>
      <c r="N44" s="39"/>
      <c r="O44" s="42"/>
      <c r="P44" s="3" t="s">
        <v>191</v>
      </c>
      <c r="Q44" s="57" t="s">
        <v>2874</v>
      </c>
      <c r="R44" s="5" t="s">
        <v>228</v>
      </c>
      <c r="S44" s="57" t="s">
        <v>2923</v>
      </c>
      <c r="T44" s="7" t="s">
        <v>265</v>
      </c>
      <c r="U44" s="320" t="s">
        <v>2960</v>
      </c>
    </row>
    <row r="45" spans="1:21" s="57" customFormat="1" ht="15" hidden="1" customHeight="1" x14ac:dyDescent="0.25">
      <c r="A45" s="57" t="s">
        <v>933</v>
      </c>
      <c r="B45" s="28"/>
      <c r="C45" s="3"/>
      <c r="E45" s="5"/>
      <c r="F45" s="321"/>
      <c r="G45" s="7"/>
      <c r="L45" s="27"/>
      <c r="M45" s="36"/>
      <c r="N45" s="39"/>
      <c r="O45" s="42"/>
      <c r="P45" s="28"/>
      <c r="R45" s="34"/>
      <c r="T45" s="38"/>
      <c r="U45" s="321"/>
    </row>
    <row r="46" spans="1:21" s="57" customFormat="1" ht="15" hidden="1" customHeight="1" x14ac:dyDescent="0.25">
      <c r="A46" s="57" t="s">
        <v>934</v>
      </c>
      <c r="B46" s="3" t="s">
        <v>2875</v>
      </c>
      <c r="C46" s="3" t="s">
        <v>1605</v>
      </c>
      <c r="D46" s="57" t="s">
        <v>2924</v>
      </c>
      <c r="E46" s="5" t="s">
        <v>1931</v>
      </c>
      <c r="F46" s="320" t="s">
        <v>2961</v>
      </c>
      <c r="G46" s="7" t="s">
        <v>2068</v>
      </c>
      <c r="L46" s="27"/>
      <c r="M46" s="36"/>
      <c r="N46" s="39"/>
      <c r="O46" s="42"/>
      <c r="P46" s="3" t="s">
        <v>192</v>
      </c>
      <c r="Q46" s="57" t="s">
        <v>2875</v>
      </c>
      <c r="R46" s="5" t="s">
        <v>229</v>
      </c>
      <c r="S46" s="57" t="s">
        <v>2924</v>
      </c>
      <c r="T46" s="7" t="s">
        <v>266</v>
      </c>
      <c r="U46" s="320" t="s">
        <v>2961</v>
      </c>
    </row>
    <row r="47" spans="1:21" s="57" customFormat="1" ht="15" hidden="1" customHeight="1" x14ac:dyDescent="0.25">
      <c r="A47" s="57" t="s">
        <v>935</v>
      </c>
      <c r="B47" s="3"/>
      <c r="C47" s="3"/>
      <c r="E47" s="5"/>
      <c r="F47" s="320"/>
      <c r="G47" s="7"/>
      <c r="L47" s="27"/>
      <c r="M47" s="36"/>
      <c r="N47" s="39"/>
      <c r="O47" s="42"/>
      <c r="P47" s="3"/>
      <c r="R47" s="5"/>
      <c r="T47" s="7"/>
      <c r="U47" s="320"/>
    </row>
    <row r="48" spans="1:21" s="57" customFormat="1" ht="15" hidden="1" customHeight="1" x14ac:dyDescent="0.25">
      <c r="A48" s="57" t="s">
        <v>931</v>
      </c>
      <c r="B48" s="3" t="s">
        <v>2876</v>
      </c>
      <c r="C48" s="3" t="s">
        <v>1606</v>
      </c>
      <c r="D48" s="57" t="s">
        <v>2925</v>
      </c>
      <c r="E48" s="5" t="s">
        <v>1932</v>
      </c>
      <c r="F48" s="320" t="s">
        <v>2962</v>
      </c>
      <c r="G48" s="7" t="s">
        <v>2069</v>
      </c>
      <c r="L48" s="27"/>
      <c r="M48" s="36"/>
      <c r="N48" s="39"/>
      <c r="O48" s="42"/>
      <c r="P48" s="3" t="s">
        <v>193</v>
      </c>
      <c r="Q48" s="57" t="s">
        <v>2876</v>
      </c>
      <c r="R48" s="5" t="s">
        <v>230</v>
      </c>
      <c r="S48" s="57" t="s">
        <v>2925</v>
      </c>
      <c r="T48" s="7" t="s">
        <v>267</v>
      </c>
      <c r="U48" s="320" t="s">
        <v>2962</v>
      </c>
    </row>
    <row r="49" spans="1:21" s="57" customFormat="1" ht="15" hidden="1" customHeight="1" x14ac:dyDescent="0.25">
      <c r="A49" s="57" t="s">
        <v>912</v>
      </c>
      <c r="B49" s="28"/>
      <c r="C49" s="3"/>
      <c r="E49" s="5"/>
      <c r="F49" s="321"/>
      <c r="G49" s="7"/>
      <c r="L49" s="27"/>
      <c r="M49" s="36"/>
      <c r="N49" s="39"/>
      <c r="O49" s="42"/>
      <c r="P49" s="28"/>
      <c r="R49" s="34"/>
      <c r="T49" s="38"/>
      <c r="U49" s="321"/>
    </row>
    <row r="50" spans="1:21" s="57" customFormat="1" ht="15" hidden="1" customHeight="1" x14ac:dyDescent="0.25">
      <c r="A50" s="57" t="s">
        <v>913</v>
      </c>
      <c r="B50" s="3" t="s">
        <v>2877</v>
      </c>
      <c r="C50" s="3" t="s">
        <v>1607</v>
      </c>
      <c r="D50" s="57" t="s">
        <v>2926</v>
      </c>
      <c r="E50" s="5" t="s">
        <v>1933</v>
      </c>
      <c r="F50" s="320" t="s">
        <v>2963</v>
      </c>
      <c r="G50" s="7" t="s">
        <v>2070</v>
      </c>
      <c r="L50" s="27"/>
      <c r="M50" s="36"/>
      <c r="N50" s="39"/>
      <c r="O50" s="42"/>
      <c r="P50" s="3" t="s">
        <v>194</v>
      </c>
      <c r="Q50" s="57" t="s">
        <v>2877</v>
      </c>
      <c r="R50" s="5" t="s">
        <v>231</v>
      </c>
      <c r="S50" s="57" t="s">
        <v>2926</v>
      </c>
      <c r="T50" s="7" t="s">
        <v>268</v>
      </c>
      <c r="U50" s="320" t="s">
        <v>2963</v>
      </c>
    </row>
    <row r="51" spans="1:21" s="57" customFormat="1" ht="15" hidden="1" customHeight="1" x14ac:dyDescent="0.25">
      <c r="A51" s="57" t="s">
        <v>936</v>
      </c>
      <c r="B51" s="3" t="s">
        <v>2878</v>
      </c>
      <c r="C51" s="3" t="s">
        <v>1608</v>
      </c>
      <c r="D51" s="57" t="s">
        <v>2927</v>
      </c>
      <c r="E51" s="5" t="s">
        <v>1934</v>
      </c>
      <c r="F51" s="320" t="s">
        <v>2964</v>
      </c>
      <c r="G51" s="7" t="s">
        <v>2071</v>
      </c>
      <c r="L51" s="27"/>
      <c r="M51" s="36"/>
      <c r="N51" s="39"/>
      <c r="O51" s="42"/>
      <c r="P51" s="3" t="s">
        <v>195</v>
      </c>
      <c r="Q51" s="57" t="s">
        <v>2878</v>
      </c>
      <c r="R51" s="5" t="s">
        <v>232</v>
      </c>
      <c r="S51" s="57" t="s">
        <v>2927</v>
      </c>
      <c r="T51" s="7" t="s">
        <v>269</v>
      </c>
      <c r="U51" s="320" t="s">
        <v>2964</v>
      </c>
    </row>
    <row r="52" spans="1:21" s="57" customFormat="1" ht="15" hidden="1" customHeight="1" x14ac:dyDescent="0.25">
      <c r="A52" s="57" t="s">
        <v>914</v>
      </c>
      <c r="B52" s="3" t="s">
        <v>2879</v>
      </c>
      <c r="C52" s="3" t="s">
        <v>1609</v>
      </c>
      <c r="D52" s="57" t="s">
        <v>2928</v>
      </c>
      <c r="E52" s="5" t="s">
        <v>1935</v>
      </c>
      <c r="F52" s="320" t="s">
        <v>2965</v>
      </c>
      <c r="G52" s="7" t="s">
        <v>2072</v>
      </c>
      <c r="L52" s="27"/>
      <c r="M52" s="36"/>
      <c r="N52" s="39"/>
      <c r="O52" s="42"/>
      <c r="P52" s="3" t="s">
        <v>196</v>
      </c>
      <c r="Q52" s="57" t="s">
        <v>2879</v>
      </c>
      <c r="R52" s="5" t="s">
        <v>233</v>
      </c>
      <c r="S52" s="57" t="s">
        <v>2928</v>
      </c>
      <c r="T52" s="7" t="s">
        <v>270</v>
      </c>
      <c r="U52" s="320" t="s">
        <v>2965</v>
      </c>
    </row>
    <row r="53" spans="1:21" s="57" customFormat="1" ht="15" hidden="1" customHeight="1" x14ac:dyDescent="0.25">
      <c r="A53" s="57" t="s">
        <v>915</v>
      </c>
      <c r="B53" s="3" t="s">
        <v>2880</v>
      </c>
      <c r="C53" s="3" t="s">
        <v>1610</v>
      </c>
      <c r="D53" s="57" t="s">
        <v>2929</v>
      </c>
      <c r="E53" s="5" t="s">
        <v>1936</v>
      </c>
      <c r="F53" s="320" t="s">
        <v>2966</v>
      </c>
      <c r="G53" s="7" t="s">
        <v>2073</v>
      </c>
      <c r="L53" s="27"/>
      <c r="M53" s="36"/>
      <c r="N53" s="39"/>
      <c r="O53" s="42"/>
      <c r="P53" s="3" t="s">
        <v>197</v>
      </c>
      <c r="Q53" s="57" t="s">
        <v>2880</v>
      </c>
      <c r="R53" s="5" t="s">
        <v>234</v>
      </c>
      <c r="S53" s="57" t="s">
        <v>2929</v>
      </c>
      <c r="T53" s="7" t="s">
        <v>271</v>
      </c>
      <c r="U53" s="320" t="s">
        <v>2966</v>
      </c>
    </row>
    <row r="54" spans="1:21" s="57" customFormat="1" ht="15" hidden="1" customHeight="1" x14ac:dyDescent="0.25">
      <c r="A54" s="57" t="s">
        <v>942</v>
      </c>
      <c r="B54" s="3" t="s">
        <v>2881</v>
      </c>
      <c r="C54" s="3" t="s">
        <v>1611</v>
      </c>
      <c r="D54" s="57" t="s">
        <v>2930</v>
      </c>
      <c r="E54" s="5" t="s">
        <v>1937</v>
      </c>
      <c r="F54" s="320" t="s">
        <v>2967</v>
      </c>
      <c r="G54" s="38" t="s">
        <v>2074</v>
      </c>
      <c r="L54" s="27"/>
      <c r="M54" s="36"/>
      <c r="N54" s="39"/>
      <c r="O54" s="42"/>
      <c r="P54" s="3" t="s">
        <v>198</v>
      </c>
      <c r="Q54" s="57" t="s">
        <v>2881</v>
      </c>
      <c r="R54" s="5" t="s">
        <v>235</v>
      </c>
      <c r="S54" s="57" t="s">
        <v>2930</v>
      </c>
      <c r="T54" s="7" t="s">
        <v>272</v>
      </c>
      <c r="U54" s="320" t="s">
        <v>2967</v>
      </c>
    </row>
    <row r="55" spans="1:21" s="57" customFormat="1" ht="15" hidden="1" customHeight="1" x14ac:dyDescent="0.25">
      <c r="A55" s="57" t="s">
        <v>916</v>
      </c>
      <c r="B55" s="3" t="s">
        <v>2882</v>
      </c>
      <c r="C55" s="28" t="s">
        <v>1612</v>
      </c>
      <c r="D55" s="57" t="s">
        <v>2931</v>
      </c>
      <c r="E55" s="34" t="s">
        <v>1938</v>
      </c>
      <c r="F55" s="320" t="s">
        <v>2968</v>
      </c>
      <c r="G55" s="7" t="s">
        <v>2075</v>
      </c>
      <c r="L55" s="27"/>
      <c r="M55" s="36"/>
      <c r="N55" s="39"/>
      <c r="O55" s="42"/>
      <c r="P55" s="3" t="s">
        <v>199</v>
      </c>
      <c r="Q55" s="57" t="s">
        <v>2882</v>
      </c>
      <c r="R55" s="5" t="s">
        <v>236</v>
      </c>
      <c r="S55" s="57" t="s">
        <v>2931</v>
      </c>
      <c r="T55" s="7" t="s">
        <v>273</v>
      </c>
      <c r="U55" s="320" t="s">
        <v>2968</v>
      </c>
    </row>
    <row r="56" spans="1:21" s="57" customFormat="1" ht="15" hidden="1" customHeight="1" x14ac:dyDescent="0.25">
      <c r="A56" s="57" t="s">
        <v>917</v>
      </c>
      <c r="B56" s="3" t="s">
        <v>2883</v>
      </c>
      <c r="C56" s="3" t="s">
        <v>1613</v>
      </c>
      <c r="D56" s="57" t="s">
        <v>2932</v>
      </c>
      <c r="E56" s="5" t="s">
        <v>1939</v>
      </c>
      <c r="F56" s="320" t="s">
        <v>2969</v>
      </c>
      <c r="G56" s="38" t="s">
        <v>2076</v>
      </c>
      <c r="L56" s="27"/>
      <c r="M56" s="36"/>
      <c r="N56" s="39"/>
      <c r="O56" s="42"/>
      <c r="P56" s="3" t="s">
        <v>200</v>
      </c>
      <c r="Q56" s="57" t="s">
        <v>2883</v>
      </c>
      <c r="R56" s="5" t="s">
        <v>237</v>
      </c>
      <c r="S56" s="57" t="s">
        <v>2932</v>
      </c>
      <c r="T56" s="7" t="s">
        <v>274</v>
      </c>
      <c r="U56" s="320" t="s">
        <v>2969</v>
      </c>
    </row>
    <row r="57" spans="1:21" s="57" customFormat="1" ht="15" hidden="1" customHeight="1" x14ac:dyDescent="0.25">
      <c r="A57" s="57" t="s">
        <v>918</v>
      </c>
      <c r="B57" s="3" t="s">
        <v>2884</v>
      </c>
      <c r="C57" s="28" t="s">
        <v>1614</v>
      </c>
      <c r="D57" s="57" t="s">
        <v>2933</v>
      </c>
      <c r="E57" s="34" t="s">
        <v>1940</v>
      </c>
      <c r="F57" s="320" t="s">
        <v>2970</v>
      </c>
      <c r="G57" s="7" t="s">
        <v>2077</v>
      </c>
      <c r="L57" s="27"/>
      <c r="M57" s="36"/>
      <c r="N57" s="39"/>
      <c r="O57" s="42"/>
      <c r="P57" s="3" t="s">
        <v>201</v>
      </c>
      <c r="Q57" s="57" t="s">
        <v>2884</v>
      </c>
      <c r="R57" s="5" t="s">
        <v>238</v>
      </c>
      <c r="S57" s="57" t="s">
        <v>2933</v>
      </c>
      <c r="T57" s="7" t="s">
        <v>275</v>
      </c>
      <c r="U57" s="320" t="s">
        <v>2970</v>
      </c>
    </row>
    <row r="58" spans="1:21" s="57" customFormat="1" ht="15" hidden="1" customHeight="1" x14ac:dyDescent="0.25">
      <c r="A58" s="57" t="s">
        <v>937</v>
      </c>
      <c r="B58" s="3" t="s">
        <v>2885</v>
      </c>
      <c r="C58" s="3" t="s">
        <v>1615</v>
      </c>
      <c r="D58" s="57" t="s">
        <v>2934</v>
      </c>
      <c r="E58" s="5" t="s">
        <v>1941</v>
      </c>
      <c r="F58" s="320" t="s">
        <v>2971</v>
      </c>
      <c r="G58" s="7" t="s">
        <v>2078</v>
      </c>
      <c r="L58" s="27"/>
      <c r="M58" s="36"/>
      <c r="N58" s="39"/>
      <c r="O58" s="42"/>
      <c r="P58" s="3" t="s">
        <v>202</v>
      </c>
      <c r="Q58" s="57" t="s">
        <v>2885</v>
      </c>
      <c r="R58" s="5" t="s">
        <v>239</v>
      </c>
      <c r="S58" s="57" t="s">
        <v>2934</v>
      </c>
      <c r="T58" s="7" t="s">
        <v>276</v>
      </c>
      <c r="U58" s="320" t="s">
        <v>2971</v>
      </c>
    </row>
    <row r="59" spans="1:21" s="57" customFormat="1" ht="15" hidden="1" customHeight="1" x14ac:dyDescent="0.25">
      <c r="A59" s="57" t="s">
        <v>938</v>
      </c>
      <c r="B59" s="3" t="s">
        <v>2886</v>
      </c>
      <c r="C59" s="3" t="s">
        <v>1616</v>
      </c>
      <c r="D59" s="57" t="s">
        <v>2935</v>
      </c>
      <c r="E59" s="5" t="s">
        <v>1942</v>
      </c>
      <c r="F59" s="320" t="s">
        <v>2972</v>
      </c>
      <c r="G59" s="7" t="s">
        <v>2079</v>
      </c>
      <c r="L59" s="27">
        <v>1</v>
      </c>
      <c r="M59" s="36">
        <v>1</v>
      </c>
      <c r="N59" s="39">
        <v>1</v>
      </c>
      <c r="O59" s="42"/>
      <c r="P59" s="3" t="s">
        <v>203</v>
      </c>
      <c r="Q59" s="57" t="s">
        <v>2886</v>
      </c>
      <c r="R59" s="5" t="s">
        <v>240</v>
      </c>
      <c r="S59" s="57" t="s">
        <v>2935</v>
      </c>
      <c r="T59" s="7" t="s">
        <v>277</v>
      </c>
      <c r="U59" s="320" t="s">
        <v>2972</v>
      </c>
    </row>
    <row r="60" spans="1:21" s="57" customFormat="1" ht="15" hidden="1" customHeight="1" x14ac:dyDescent="0.25">
      <c r="A60" s="57" t="s">
        <v>919</v>
      </c>
      <c r="B60" s="3" t="s">
        <v>2887</v>
      </c>
      <c r="C60" s="3" t="s">
        <v>1617</v>
      </c>
      <c r="D60" s="57" t="s">
        <v>2936</v>
      </c>
      <c r="E60" s="5" t="s">
        <v>1943</v>
      </c>
      <c r="F60" s="320" t="s">
        <v>2973</v>
      </c>
      <c r="G60" s="38" t="s">
        <v>2080</v>
      </c>
      <c r="L60" s="27"/>
      <c r="M60" s="36"/>
      <c r="N60" s="39"/>
      <c r="O60" s="42"/>
      <c r="P60" s="3" t="s">
        <v>204</v>
      </c>
      <c r="Q60" s="57" t="s">
        <v>2887</v>
      </c>
      <c r="R60" s="5" t="s">
        <v>241</v>
      </c>
      <c r="S60" s="57" t="s">
        <v>2936</v>
      </c>
      <c r="T60" s="7" t="s">
        <v>278</v>
      </c>
      <c r="U60" s="320" t="s">
        <v>2973</v>
      </c>
    </row>
    <row r="61" spans="1:21" s="57" customFormat="1" ht="15" hidden="1" customHeight="1" x14ac:dyDescent="0.25">
      <c r="A61" s="57" t="s">
        <v>920</v>
      </c>
      <c r="B61" s="3" t="s">
        <v>2888</v>
      </c>
      <c r="C61" s="28" t="s">
        <v>1618</v>
      </c>
      <c r="D61" s="57" t="s">
        <v>2937</v>
      </c>
      <c r="E61" s="34" t="s">
        <v>1944</v>
      </c>
      <c r="F61" s="320" t="s">
        <v>2974</v>
      </c>
      <c r="G61" s="7" t="s">
        <v>2081</v>
      </c>
      <c r="L61" s="27"/>
      <c r="M61" s="36"/>
      <c r="N61" s="39"/>
      <c r="O61" s="42"/>
      <c r="P61" s="3" t="s">
        <v>205</v>
      </c>
      <c r="Q61" s="57" t="s">
        <v>2888</v>
      </c>
      <c r="R61" s="5" t="s">
        <v>242</v>
      </c>
      <c r="S61" s="57" t="s">
        <v>2937</v>
      </c>
      <c r="T61" s="7" t="s">
        <v>279</v>
      </c>
      <c r="U61" s="320" t="s">
        <v>2974</v>
      </c>
    </row>
    <row r="62" spans="1:21" s="57" customFormat="1" ht="15" hidden="1" customHeight="1" x14ac:dyDescent="0.25">
      <c r="A62" s="57" t="s">
        <v>921</v>
      </c>
      <c r="B62" s="3" t="s">
        <v>2889</v>
      </c>
      <c r="C62" s="3" t="s">
        <v>1619</v>
      </c>
      <c r="D62" s="57" t="s">
        <v>2938</v>
      </c>
      <c r="E62" s="5" t="s">
        <v>1945</v>
      </c>
      <c r="F62" s="320" t="s">
        <v>2975</v>
      </c>
      <c r="G62" s="7" t="s">
        <v>2082</v>
      </c>
      <c r="L62" s="27"/>
      <c r="M62" s="36"/>
      <c r="N62" s="39"/>
      <c r="O62" s="42"/>
      <c r="P62" s="3" t="s">
        <v>206</v>
      </c>
      <c r="Q62" s="57" t="s">
        <v>2889</v>
      </c>
      <c r="R62" s="5" t="s">
        <v>243</v>
      </c>
      <c r="S62" s="57" t="s">
        <v>2938</v>
      </c>
      <c r="T62" s="7" t="s">
        <v>280</v>
      </c>
      <c r="U62" s="320" t="s">
        <v>2975</v>
      </c>
    </row>
    <row r="63" spans="1:21" s="57" customFormat="1" ht="15" hidden="1" customHeight="1" x14ac:dyDescent="0.25">
      <c r="A63" s="57" t="s">
        <v>939</v>
      </c>
      <c r="B63" s="28" t="s">
        <v>1572</v>
      </c>
      <c r="C63" s="3"/>
      <c r="D63" s="57" t="s">
        <v>1572</v>
      </c>
      <c r="E63" s="5"/>
      <c r="F63" s="321" t="s">
        <v>1572</v>
      </c>
      <c r="G63" s="7"/>
      <c r="L63" s="27"/>
      <c r="M63" s="36"/>
      <c r="N63" s="39"/>
      <c r="O63" s="42"/>
      <c r="P63" s="28"/>
      <c r="Q63" s="57" t="s">
        <v>1572</v>
      </c>
      <c r="R63" s="34"/>
      <c r="S63" s="57" t="s">
        <v>1572</v>
      </c>
      <c r="T63" s="38"/>
      <c r="U63" s="321" t="s">
        <v>1572</v>
      </c>
    </row>
    <row r="64" spans="1:21" s="57" customFormat="1" ht="15" hidden="1" customHeight="1" x14ac:dyDescent="0.25">
      <c r="A64" s="57" t="s">
        <v>940</v>
      </c>
      <c r="B64" s="3" t="s">
        <v>2890</v>
      </c>
      <c r="C64" s="3" t="s">
        <v>1620</v>
      </c>
      <c r="D64" s="57" t="s">
        <v>2939</v>
      </c>
      <c r="E64" s="5" t="s">
        <v>1946</v>
      </c>
      <c r="F64" s="320" t="s">
        <v>2976</v>
      </c>
      <c r="G64" s="7" t="s">
        <v>2083</v>
      </c>
      <c r="L64" s="27"/>
      <c r="M64" s="36"/>
      <c r="N64" s="39"/>
      <c r="O64" s="42"/>
      <c r="P64" s="3" t="s">
        <v>207</v>
      </c>
      <c r="Q64" s="57" t="s">
        <v>2890</v>
      </c>
      <c r="R64" s="5" t="s">
        <v>244</v>
      </c>
      <c r="S64" s="57" t="s">
        <v>2939</v>
      </c>
      <c r="T64" s="7" t="s">
        <v>281</v>
      </c>
      <c r="U64" s="320" t="s">
        <v>2976</v>
      </c>
    </row>
    <row r="65" spans="1:21" s="57" customFormat="1" ht="15" hidden="1" customHeight="1" x14ac:dyDescent="0.25">
      <c r="A65" s="57" t="s">
        <v>941</v>
      </c>
      <c r="B65" s="3" t="s">
        <v>2891</v>
      </c>
      <c r="C65" s="3" t="s">
        <v>1621</v>
      </c>
      <c r="D65" s="57" t="s">
        <v>2940</v>
      </c>
      <c r="E65" s="5" t="s">
        <v>1947</v>
      </c>
      <c r="F65" s="320" t="s">
        <v>2977</v>
      </c>
      <c r="G65" s="7" t="s">
        <v>2084</v>
      </c>
      <c r="L65" s="27"/>
      <c r="M65" s="36"/>
      <c r="N65" s="39"/>
      <c r="O65" s="42"/>
      <c r="P65" s="3" t="s">
        <v>208</v>
      </c>
      <c r="Q65" s="57" t="s">
        <v>2891</v>
      </c>
      <c r="R65" s="5" t="s">
        <v>245</v>
      </c>
      <c r="S65" s="57" t="s">
        <v>2940</v>
      </c>
      <c r="T65" s="7" t="s">
        <v>282</v>
      </c>
      <c r="U65" s="320" t="s">
        <v>2977</v>
      </c>
    </row>
    <row r="66" spans="1:21" s="57" customFormat="1" ht="15" hidden="1" customHeight="1" x14ac:dyDescent="0.25">
      <c r="A66" s="57" t="s">
        <v>922</v>
      </c>
      <c r="B66" s="3" t="s">
        <v>2892</v>
      </c>
      <c r="C66" s="3" t="s">
        <v>1622</v>
      </c>
      <c r="D66" s="57" t="s">
        <v>2941</v>
      </c>
      <c r="E66" s="5" t="s">
        <v>1948</v>
      </c>
      <c r="F66" s="320" t="s">
        <v>2978</v>
      </c>
      <c r="G66" s="7" t="s">
        <v>2085</v>
      </c>
      <c r="L66" s="27"/>
      <c r="M66" s="36"/>
      <c r="N66" s="39"/>
      <c r="O66" s="42"/>
      <c r="P66" s="3" t="s">
        <v>209</v>
      </c>
      <c r="Q66" s="57" t="s">
        <v>2892</v>
      </c>
      <c r="R66" s="5" t="s">
        <v>246</v>
      </c>
      <c r="S66" s="57" t="s">
        <v>2941</v>
      </c>
      <c r="T66" s="7" t="s">
        <v>283</v>
      </c>
      <c r="U66" s="320" t="s">
        <v>2978</v>
      </c>
    </row>
    <row r="67" spans="1:21" s="57" customFormat="1" ht="15" hidden="1" customHeight="1" x14ac:dyDescent="0.25">
      <c r="A67" s="57" t="s">
        <v>2178</v>
      </c>
      <c r="B67" s="3" t="s">
        <v>330</v>
      </c>
      <c r="C67" s="3"/>
      <c r="D67" s="5" t="s">
        <v>692</v>
      </c>
      <c r="E67" s="5"/>
      <c r="F67" s="7" t="s">
        <v>820</v>
      </c>
      <c r="G67" s="7"/>
      <c r="L67" s="27"/>
      <c r="M67" s="36"/>
      <c r="N67" s="39"/>
      <c r="O67" s="42"/>
      <c r="P67" s="3" t="s">
        <v>330</v>
      </c>
      <c r="Q67" s="3" t="s">
        <v>330</v>
      </c>
      <c r="R67" s="5" t="s">
        <v>692</v>
      </c>
      <c r="S67" s="5" t="s">
        <v>692</v>
      </c>
      <c r="T67" s="7" t="s">
        <v>820</v>
      </c>
      <c r="U67" s="7" t="s">
        <v>820</v>
      </c>
    </row>
    <row r="68" spans="1:21" s="42" customFormat="1" ht="15" hidden="1" customHeight="1" x14ac:dyDescent="0.25">
      <c r="A68" s="42" t="s">
        <v>1573</v>
      </c>
      <c r="B68" s="28" t="s">
        <v>623</v>
      </c>
      <c r="C68" s="28"/>
      <c r="D68" s="34" t="s">
        <v>623</v>
      </c>
      <c r="E68" s="34"/>
      <c r="F68" s="38" t="s">
        <v>623</v>
      </c>
      <c r="G68" s="39"/>
      <c r="H68" s="42" t="e">
        <f ca="1">AI_SUM('E07'!$A$26,SI05_07!$A$12,SI05_07!$A$22,SI05_07!$A$32,SI05_07!$A$42,SI05_07!$A$52,SI05_07!$A$62,SI05_07!$A$72,SI05_07!$A$82,$A$12,$A$13)</f>
        <v>#NAME?</v>
      </c>
      <c r="L68" s="27"/>
      <c r="M68" s="36"/>
      <c r="N68" s="39"/>
      <c r="P68" s="28" t="s">
        <v>623</v>
      </c>
      <c r="Q68" s="28" t="s">
        <v>623</v>
      </c>
      <c r="R68" s="34" t="s">
        <v>623</v>
      </c>
      <c r="S68" s="34" t="s">
        <v>623</v>
      </c>
      <c r="T68" s="38" t="s">
        <v>623</v>
      </c>
      <c r="U68" s="38" t="s">
        <v>623</v>
      </c>
    </row>
    <row r="69" spans="1:21" s="42" customFormat="1" ht="15" hidden="1" customHeight="1" x14ac:dyDescent="0.25">
      <c r="A69" s="42" t="s">
        <v>1578</v>
      </c>
      <c r="B69" s="28" t="s">
        <v>624</v>
      </c>
      <c r="C69" s="28"/>
      <c r="D69" s="34" t="s">
        <v>624</v>
      </c>
      <c r="E69" s="34"/>
      <c r="F69" s="38" t="s">
        <v>624</v>
      </c>
      <c r="G69" s="39"/>
      <c r="H69" s="42" t="e">
        <f ca="1">AI_SUM($A$12,$A$13)</f>
        <v>#NAME?</v>
      </c>
      <c r="L69" s="27"/>
      <c r="M69" s="36"/>
      <c r="N69" s="39"/>
      <c r="P69" s="28" t="s">
        <v>624</v>
      </c>
      <c r="Q69" s="28" t="s">
        <v>624</v>
      </c>
      <c r="R69" s="34" t="s">
        <v>624</v>
      </c>
      <c r="S69" s="34" t="s">
        <v>624</v>
      </c>
      <c r="T69" s="38" t="s">
        <v>624</v>
      </c>
      <c r="U69" s="38" t="s">
        <v>624</v>
      </c>
    </row>
    <row r="70" spans="1:21" s="42" customFormat="1" ht="15" hidden="1" customHeight="1" x14ac:dyDescent="0.25">
      <c r="A70" s="42" t="s">
        <v>1579</v>
      </c>
      <c r="B70" s="3" t="s">
        <v>625</v>
      </c>
      <c r="C70" s="3"/>
      <c r="D70" s="34" t="s">
        <v>625</v>
      </c>
      <c r="E70" s="34"/>
      <c r="F70" s="38" t="s">
        <v>625</v>
      </c>
      <c r="G70" s="39"/>
      <c r="H70" s="42" t="e">
        <f ca="1">AI_SUM(SI05_07!$A$12,SI05_07!$A$22,SI05_07!$A$32,SI05_07!$A$42,SI05_07!$A$52,SI05_07!$A$62,SI05_07!$A$72,SI05_07!$A$82)</f>
        <v>#NAME?</v>
      </c>
      <c r="L70" s="27"/>
      <c r="M70" s="36"/>
      <c r="N70" s="39"/>
      <c r="P70" s="3" t="s">
        <v>625</v>
      </c>
      <c r="Q70" s="3" t="s">
        <v>625</v>
      </c>
      <c r="R70" s="34" t="s">
        <v>625</v>
      </c>
      <c r="S70" s="34" t="s">
        <v>625</v>
      </c>
      <c r="T70" s="38" t="s">
        <v>625</v>
      </c>
      <c r="U70" s="38" t="s">
        <v>625</v>
      </c>
    </row>
    <row r="71" spans="1:21" s="42" customFormat="1" ht="15" hidden="1" customHeight="1" x14ac:dyDescent="0.25">
      <c r="A71" s="42" t="s">
        <v>1576</v>
      </c>
      <c r="B71" s="28" t="s">
        <v>626</v>
      </c>
      <c r="C71" s="28"/>
      <c r="D71" s="34" t="s">
        <v>626</v>
      </c>
      <c r="E71" s="34"/>
      <c r="F71" s="38" t="s">
        <v>626</v>
      </c>
      <c r="G71" s="39"/>
      <c r="H71" s="42" t="e">
        <f ca="1">AI_DIFF($A$28,'E07'!$A$26)</f>
        <v>#NAME?</v>
      </c>
      <c r="L71" s="27"/>
      <c r="M71" s="36"/>
      <c r="N71" s="39"/>
      <c r="P71" s="28" t="s">
        <v>626</v>
      </c>
      <c r="Q71" s="28" t="s">
        <v>626</v>
      </c>
      <c r="R71" s="34" t="s">
        <v>626</v>
      </c>
      <c r="S71" s="34" t="s">
        <v>626</v>
      </c>
      <c r="T71" s="38" t="s">
        <v>626</v>
      </c>
      <c r="U71" s="38" t="s">
        <v>626</v>
      </c>
    </row>
    <row r="72" spans="1:21" s="42" customFormat="1" ht="15" hidden="1" customHeight="1" x14ac:dyDescent="0.25">
      <c r="A72" s="42" t="s">
        <v>1571</v>
      </c>
      <c r="B72" s="28" t="s">
        <v>627</v>
      </c>
      <c r="C72" s="28"/>
      <c r="D72" s="34" t="s">
        <v>627</v>
      </c>
      <c r="E72" s="34"/>
      <c r="F72" s="38" t="s">
        <v>627</v>
      </c>
      <c r="G72" s="39"/>
      <c r="H72" s="42" t="e">
        <f ca="1">AI_DIV(Assets!$A$28,A67)</f>
        <v>#NAME?</v>
      </c>
      <c r="L72" s="27">
        <v>1</v>
      </c>
      <c r="M72" s="36">
        <v>1</v>
      </c>
      <c r="N72" s="39">
        <v>1</v>
      </c>
      <c r="P72" s="28" t="s">
        <v>627</v>
      </c>
      <c r="Q72" s="28" t="s">
        <v>627</v>
      </c>
      <c r="R72" s="34" t="s">
        <v>627</v>
      </c>
      <c r="S72" s="34" t="s">
        <v>627</v>
      </c>
      <c r="T72" s="38" t="s">
        <v>627</v>
      </c>
      <c r="U72" s="38" t="s">
        <v>627</v>
      </c>
    </row>
    <row r="73" spans="1:21" s="42" customFormat="1" ht="15" customHeight="1" x14ac:dyDescent="0.25">
      <c r="A73" s="42" t="s">
        <v>1574</v>
      </c>
      <c r="B73" s="28" t="s">
        <v>2463</v>
      </c>
      <c r="C73" s="28"/>
      <c r="D73" s="34" t="s">
        <v>2463</v>
      </c>
      <c r="E73" s="34"/>
      <c r="F73" s="38" t="s">
        <v>2463</v>
      </c>
      <c r="G73" s="39"/>
      <c r="H73" s="42" t="e">
        <f ca="1">AI_DIV(A68,A67)</f>
        <v>#NAME?</v>
      </c>
      <c r="L73" s="27">
        <v>5</v>
      </c>
      <c r="M73" s="36">
        <v>5</v>
      </c>
      <c r="N73" s="39">
        <v>5</v>
      </c>
      <c r="P73" s="28" t="s">
        <v>2463</v>
      </c>
      <c r="Q73" s="28" t="s">
        <v>2463</v>
      </c>
      <c r="R73" s="34" t="s">
        <v>2463</v>
      </c>
      <c r="S73" s="34" t="s">
        <v>2463</v>
      </c>
      <c r="T73" s="38" t="s">
        <v>2463</v>
      </c>
      <c r="U73" s="38" t="s">
        <v>2463</v>
      </c>
    </row>
    <row r="74" spans="1:21" s="42" customFormat="1" ht="15" customHeight="1" x14ac:dyDescent="0.25">
      <c r="A74" s="42" t="s">
        <v>1900</v>
      </c>
      <c r="B74" s="28" t="s">
        <v>2464</v>
      </c>
      <c r="C74" s="28"/>
      <c r="D74" s="34" t="s">
        <v>2464</v>
      </c>
      <c r="E74" s="34"/>
      <c r="F74" s="38" t="s">
        <v>2464</v>
      </c>
      <c r="G74" s="39"/>
      <c r="H74" s="42" t="e">
        <f ca="1">AI_DIV(A68,$A$28)</f>
        <v>#NAME?</v>
      </c>
      <c r="L74" s="27">
        <v>5</v>
      </c>
      <c r="M74" s="36">
        <v>5</v>
      </c>
      <c r="N74" s="39">
        <v>5</v>
      </c>
      <c r="P74" s="28" t="s">
        <v>2464</v>
      </c>
      <c r="Q74" s="28" t="s">
        <v>2464</v>
      </c>
      <c r="R74" s="34" t="s">
        <v>2464</v>
      </c>
      <c r="S74" s="34" t="s">
        <v>2464</v>
      </c>
      <c r="T74" s="38" t="s">
        <v>2464</v>
      </c>
      <c r="U74" s="38" t="s">
        <v>2464</v>
      </c>
    </row>
    <row r="75" spans="1:21" s="42" customFormat="1" ht="15" hidden="1" customHeight="1" x14ac:dyDescent="0.25">
      <c r="A75" s="42" t="s">
        <v>1575</v>
      </c>
      <c r="B75" s="28" t="s">
        <v>2465</v>
      </c>
      <c r="C75" s="28"/>
      <c r="D75" s="34" t="s">
        <v>2465</v>
      </c>
      <c r="E75" s="34"/>
      <c r="F75" s="38" t="s">
        <v>2465</v>
      </c>
      <c r="G75" s="39"/>
      <c r="H75" s="42" t="e">
        <f ca="1">AI_DIV(A71,'E07'!$A$26)</f>
        <v>#NAME?</v>
      </c>
      <c r="L75" s="27"/>
      <c r="M75" s="36"/>
      <c r="N75" s="39"/>
      <c r="P75" s="28" t="s">
        <v>2465</v>
      </c>
      <c r="Q75" s="28" t="s">
        <v>2465</v>
      </c>
      <c r="R75" s="34" t="s">
        <v>2465</v>
      </c>
      <c r="S75" s="34" t="s">
        <v>2465</v>
      </c>
      <c r="T75" s="38" t="s">
        <v>2465</v>
      </c>
      <c r="U75" s="38" t="s">
        <v>2465</v>
      </c>
    </row>
    <row r="76" spans="1:21" s="42" customFormat="1" ht="15" hidden="1" customHeight="1" x14ac:dyDescent="0.25">
      <c r="A76" s="42" t="s">
        <v>1577</v>
      </c>
      <c r="B76" s="3" t="s">
        <v>2466</v>
      </c>
      <c r="C76" s="3"/>
      <c r="D76" s="34" t="s">
        <v>2466</v>
      </c>
      <c r="E76" s="34"/>
      <c r="F76" s="38" t="s">
        <v>2466</v>
      </c>
      <c r="G76" s="39"/>
      <c r="H76" s="42" t="e">
        <f ca="1">AI_DIV(A69,A67)</f>
        <v>#NAME?</v>
      </c>
      <c r="L76" s="27">
        <v>1</v>
      </c>
      <c r="M76" s="36">
        <v>1</v>
      </c>
      <c r="N76" s="39">
        <v>1</v>
      </c>
      <c r="P76" s="3" t="s">
        <v>2466</v>
      </c>
      <c r="Q76" s="3" t="s">
        <v>2466</v>
      </c>
      <c r="R76" s="34" t="s">
        <v>2466</v>
      </c>
      <c r="S76" s="34" t="s">
        <v>2466</v>
      </c>
      <c r="T76" s="38" t="s">
        <v>2466</v>
      </c>
      <c r="U76" s="38" t="s">
        <v>2466</v>
      </c>
    </row>
    <row r="77" spans="1:21" s="42" customFormat="1" ht="15" hidden="1" customHeight="1" x14ac:dyDescent="0.25">
      <c r="A77" s="42" t="s">
        <v>1580</v>
      </c>
      <c r="B77" s="3" t="s">
        <v>2467</v>
      </c>
      <c r="C77" s="3"/>
      <c r="D77" s="34" t="s">
        <v>2467</v>
      </c>
      <c r="E77" s="34"/>
      <c r="F77" s="38" t="s">
        <v>2467</v>
      </c>
      <c r="G77" s="39"/>
      <c r="H77" s="42" t="e">
        <f ca="1">AI_DIV(A70,A67)</f>
        <v>#NAME?</v>
      </c>
      <c r="L77" s="27">
        <v>1</v>
      </c>
      <c r="M77" s="36">
        <v>1</v>
      </c>
      <c r="N77" s="39">
        <v>1</v>
      </c>
      <c r="P77" s="3" t="s">
        <v>2467</v>
      </c>
      <c r="Q77" s="3" t="s">
        <v>2467</v>
      </c>
      <c r="R77" s="34" t="s">
        <v>2467</v>
      </c>
      <c r="S77" s="34" t="s">
        <v>2467</v>
      </c>
      <c r="T77" s="38" t="s">
        <v>2467</v>
      </c>
      <c r="U77" s="38" t="s">
        <v>2467</v>
      </c>
    </row>
    <row r="78" spans="1:21" s="42" customFormat="1" ht="15" hidden="1" customHeight="1" x14ac:dyDescent="0.25">
      <c r="A78" s="42" t="s">
        <v>1581</v>
      </c>
      <c r="B78" s="28" t="s">
        <v>2468</v>
      </c>
      <c r="C78" s="28"/>
      <c r="D78" s="34" t="s">
        <v>2468</v>
      </c>
      <c r="E78" s="34"/>
      <c r="F78" s="38" t="s">
        <v>2468</v>
      </c>
      <c r="G78" s="39"/>
      <c r="H78" s="42" t="e">
        <f ca="1">AI_DIV(A70,$A$28)</f>
        <v>#NAME?</v>
      </c>
      <c r="L78" s="27">
        <v>1</v>
      </c>
      <c r="M78" s="36">
        <v>1</v>
      </c>
      <c r="N78" s="39">
        <v>1</v>
      </c>
      <c r="P78" s="28" t="s">
        <v>2468</v>
      </c>
      <c r="Q78" s="28" t="s">
        <v>2468</v>
      </c>
      <c r="R78" s="34" t="s">
        <v>2468</v>
      </c>
      <c r="S78" s="34" t="s">
        <v>2468</v>
      </c>
      <c r="T78" s="38" t="s">
        <v>2468</v>
      </c>
      <c r="U78" s="38" t="s">
        <v>2468</v>
      </c>
    </row>
    <row r="79" spans="1:21" s="42" customFormat="1" ht="15" hidden="1" customHeight="1" x14ac:dyDescent="0.25">
      <c r="A79" s="57" t="s">
        <v>1873</v>
      </c>
      <c r="B79" s="28" t="s">
        <v>1723</v>
      </c>
      <c r="C79" s="106"/>
      <c r="D79" s="34" t="s">
        <v>1723</v>
      </c>
      <c r="E79" s="165"/>
      <c r="F79" s="38" t="s">
        <v>1723</v>
      </c>
      <c r="G79" s="39"/>
      <c r="H79" s="57" t="e">
        <f ca="1">AI_DIV(CashFlow!A34,CashFlow!A14)</f>
        <v>#NAME?</v>
      </c>
      <c r="L79" s="27"/>
      <c r="M79" s="36"/>
      <c r="N79" s="39"/>
      <c r="P79" s="28" t="s">
        <v>1723</v>
      </c>
      <c r="Q79" s="28" t="s">
        <v>1723</v>
      </c>
      <c r="R79" s="34" t="s">
        <v>1723</v>
      </c>
      <c r="S79" s="34" t="s">
        <v>1723</v>
      </c>
      <c r="T79" s="38" t="s">
        <v>1723</v>
      </c>
      <c r="U79" s="38" t="s">
        <v>1723</v>
      </c>
    </row>
    <row r="80" spans="1:21" s="57" customFormat="1" ht="15" hidden="1" customHeight="1" x14ac:dyDescent="0.25">
      <c r="A80" s="57" t="s">
        <v>2406</v>
      </c>
      <c r="B80" s="28" t="s">
        <v>628</v>
      </c>
      <c r="C80" s="28"/>
      <c r="D80" s="34" t="s">
        <v>628</v>
      </c>
      <c r="E80" s="34"/>
      <c r="F80" s="38" t="s">
        <v>628</v>
      </c>
      <c r="G80" s="39"/>
      <c r="H80" s="57" t="e">
        <f ca="1">AI_2YR_AVE(A28)</f>
        <v>#NAME?</v>
      </c>
      <c r="L80" s="27"/>
      <c r="M80" s="36"/>
      <c r="N80" s="39"/>
      <c r="O80" s="42"/>
      <c r="P80" s="28" t="s">
        <v>628</v>
      </c>
      <c r="Q80" s="28" t="s">
        <v>628</v>
      </c>
      <c r="R80" s="34" t="s">
        <v>628</v>
      </c>
      <c r="S80" s="34" t="s">
        <v>628</v>
      </c>
      <c r="T80" s="38" t="s">
        <v>628</v>
      </c>
      <c r="U80" s="38" t="s">
        <v>628</v>
      </c>
    </row>
    <row r="81" spans="1:21" s="57" customFormat="1" ht="15" hidden="1" customHeight="1" x14ac:dyDescent="0.25">
      <c r="A81" s="57" t="s">
        <v>2405</v>
      </c>
      <c r="B81" s="28" t="s">
        <v>294</v>
      </c>
      <c r="C81" s="28"/>
      <c r="D81" s="34" t="s">
        <v>633</v>
      </c>
      <c r="E81" s="34"/>
      <c r="F81" s="38" t="s">
        <v>845</v>
      </c>
      <c r="G81" s="39"/>
      <c r="L81" s="27"/>
      <c r="M81" s="36"/>
      <c r="N81" s="39"/>
      <c r="O81" s="42"/>
      <c r="P81" s="28" t="s">
        <v>294</v>
      </c>
      <c r="Q81" s="28" t="s">
        <v>294</v>
      </c>
      <c r="R81" s="34" t="s">
        <v>633</v>
      </c>
      <c r="S81" s="34" t="s">
        <v>633</v>
      </c>
      <c r="T81" s="38" t="s">
        <v>845</v>
      </c>
      <c r="U81" s="38" t="s">
        <v>845</v>
      </c>
    </row>
    <row r="82" spans="1:21" s="57" customFormat="1" ht="15" hidden="1" customHeight="1" x14ac:dyDescent="0.25">
      <c r="A82" s="57" t="s">
        <v>2408</v>
      </c>
      <c r="B82" s="28" t="s">
        <v>295</v>
      </c>
      <c r="C82" s="28"/>
      <c r="D82" s="34" t="s">
        <v>666</v>
      </c>
      <c r="E82" s="34"/>
      <c r="F82" s="38" t="s">
        <v>846</v>
      </c>
      <c r="G82" s="39"/>
      <c r="L82" s="27"/>
      <c r="M82" s="36"/>
      <c r="N82" s="39"/>
      <c r="O82" s="42"/>
      <c r="P82" s="28" t="s">
        <v>295</v>
      </c>
      <c r="Q82" s="28" t="s">
        <v>295</v>
      </c>
      <c r="R82" s="34" t="s">
        <v>666</v>
      </c>
      <c r="S82" s="34" t="s">
        <v>666</v>
      </c>
      <c r="T82" s="38" t="s">
        <v>846</v>
      </c>
      <c r="U82" s="38" t="s">
        <v>846</v>
      </c>
    </row>
    <row r="83" spans="1:21" s="57" customFormat="1" ht="15" hidden="1" customHeight="1" x14ac:dyDescent="0.25">
      <c r="A83" s="57" t="s">
        <v>2409</v>
      </c>
      <c r="B83" s="28" t="s">
        <v>311</v>
      </c>
      <c r="C83" s="28"/>
      <c r="D83" s="34" t="s">
        <v>670</v>
      </c>
      <c r="E83" s="34"/>
      <c r="F83" s="38" t="s">
        <v>803</v>
      </c>
      <c r="G83" s="39"/>
      <c r="L83" s="27"/>
      <c r="M83" s="36"/>
      <c r="N83" s="39"/>
      <c r="O83" s="42"/>
      <c r="P83" s="28" t="s">
        <v>311</v>
      </c>
      <c r="Q83" s="28" t="s">
        <v>311</v>
      </c>
      <c r="R83" s="34" t="s">
        <v>670</v>
      </c>
      <c r="S83" s="34" t="s">
        <v>670</v>
      </c>
      <c r="T83" s="38" t="s">
        <v>803</v>
      </c>
      <c r="U83" s="38" t="s">
        <v>803</v>
      </c>
    </row>
    <row r="84" spans="1:21" s="57" customFormat="1" ht="15" customHeight="1" x14ac:dyDescent="0.25">
      <c r="A84" s="30" t="s">
        <v>1901</v>
      </c>
      <c r="B84" s="28" t="s">
        <v>2407</v>
      </c>
      <c r="C84" s="28"/>
      <c r="D84" s="34" t="s">
        <v>2407</v>
      </c>
      <c r="E84" s="34"/>
      <c r="F84" s="38" t="s">
        <v>2407</v>
      </c>
      <c r="G84" s="39"/>
      <c r="H84" s="57" t="e">
        <f ca="1">AI_DIV(A81,A$80)</f>
        <v>#NAME?</v>
      </c>
      <c r="L84" s="27">
        <v>5</v>
      </c>
      <c r="M84" s="36">
        <v>5</v>
      </c>
      <c r="N84" s="39">
        <v>5</v>
      </c>
      <c r="O84" s="42"/>
      <c r="P84" s="28" t="s">
        <v>2407</v>
      </c>
      <c r="Q84" s="28" t="s">
        <v>2407</v>
      </c>
      <c r="R84" s="34" t="s">
        <v>2407</v>
      </c>
      <c r="S84" s="34" t="s">
        <v>2407</v>
      </c>
      <c r="T84" s="38" t="s">
        <v>2407</v>
      </c>
      <c r="U84" s="38" t="s">
        <v>2407</v>
      </c>
    </row>
    <row r="85" spans="1:21" s="57" customFormat="1" ht="15" customHeight="1" x14ac:dyDescent="0.25">
      <c r="A85" s="30" t="s">
        <v>1902</v>
      </c>
      <c r="B85" s="28" t="s">
        <v>2410</v>
      </c>
      <c r="C85" s="28"/>
      <c r="D85" s="34" t="s">
        <v>2410</v>
      </c>
      <c r="E85" s="34"/>
      <c r="F85" s="38" t="s">
        <v>2410</v>
      </c>
      <c r="G85" s="39"/>
      <c r="H85" s="57" t="e">
        <f t="shared" ref="H85" ca="1" si="0">AI_DIV(A82,A$80)</f>
        <v>#NAME?</v>
      </c>
      <c r="L85" s="27">
        <v>5</v>
      </c>
      <c r="M85" s="36">
        <v>5</v>
      </c>
      <c r="N85" s="39">
        <v>5</v>
      </c>
      <c r="O85" s="42"/>
      <c r="P85" s="28" t="s">
        <v>2410</v>
      </c>
      <c r="Q85" s="28" t="s">
        <v>2410</v>
      </c>
      <c r="R85" s="34" t="s">
        <v>2410</v>
      </c>
      <c r="S85" s="34" t="s">
        <v>2410</v>
      </c>
      <c r="T85" s="38" t="s">
        <v>2410</v>
      </c>
      <c r="U85" s="38" t="s">
        <v>2410</v>
      </c>
    </row>
    <row r="86" spans="1:21" s="57" customFormat="1" ht="15" customHeight="1" x14ac:dyDescent="0.25">
      <c r="A86" s="30" t="s">
        <v>1903</v>
      </c>
      <c r="B86" s="28" t="s">
        <v>2411</v>
      </c>
      <c r="C86" s="28"/>
      <c r="D86" s="34" t="s">
        <v>2411</v>
      </c>
      <c r="E86" s="34"/>
      <c r="F86" s="38" t="s">
        <v>2411</v>
      </c>
      <c r="G86" s="39"/>
      <c r="H86" s="57" t="e">
        <f ca="1">AI_DIV(A83,A$80)</f>
        <v>#NAME?</v>
      </c>
      <c r="L86" s="27">
        <v>5</v>
      </c>
      <c r="M86" s="36">
        <v>5</v>
      </c>
      <c r="N86" s="39">
        <v>5</v>
      </c>
      <c r="O86" s="42"/>
      <c r="P86" s="28" t="s">
        <v>2411</v>
      </c>
      <c r="Q86" s="28" t="s">
        <v>2411</v>
      </c>
      <c r="R86" s="34" t="s">
        <v>2411</v>
      </c>
      <c r="S86" s="34" t="s">
        <v>2411</v>
      </c>
      <c r="T86" s="38" t="s">
        <v>2411</v>
      </c>
      <c r="U86" s="38" t="s">
        <v>2411</v>
      </c>
    </row>
    <row r="87" spans="1:21" s="57" customFormat="1" ht="15" customHeight="1" x14ac:dyDescent="0.25">
      <c r="A87" s="57" t="s">
        <v>1904</v>
      </c>
      <c r="B87" s="28" t="s">
        <v>2412</v>
      </c>
      <c r="C87" s="28"/>
      <c r="D87" s="34" t="s">
        <v>2412</v>
      </c>
      <c r="E87" s="34"/>
      <c r="F87" s="38" t="s">
        <v>2412</v>
      </c>
      <c r="G87" s="39"/>
      <c r="H87" s="57" t="e">
        <f ca="1">AI_SUM(A84,A85,A86)</f>
        <v>#NAME?</v>
      </c>
      <c r="L87" s="27">
        <v>5</v>
      </c>
      <c r="M87" s="36">
        <v>5</v>
      </c>
      <c r="N87" s="39">
        <v>5</v>
      </c>
      <c r="O87" s="42"/>
      <c r="P87" s="28" t="s">
        <v>2412</v>
      </c>
      <c r="Q87" s="28" t="s">
        <v>2412</v>
      </c>
      <c r="R87" s="34" t="s">
        <v>2412</v>
      </c>
      <c r="S87" s="34" t="s">
        <v>2412</v>
      </c>
      <c r="T87" s="38" t="s">
        <v>2412</v>
      </c>
      <c r="U87" s="38" t="s">
        <v>2412</v>
      </c>
    </row>
    <row r="88" spans="1:21" s="57" customFormat="1" ht="15" customHeight="1" x14ac:dyDescent="0.25">
      <c r="B88" s="3"/>
      <c r="C88" s="3"/>
      <c r="D88" s="34"/>
      <c r="E88" s="34"/>
      <c r="F88" s="39"/>
      <c r="G88" s="39"/>
      <c r="L88" s="27"/>
      <c r="M88" s="36"/>
      <c r="N88" s="39"/>
      <c r="O88" s="42"/>
    </row>
    <row r="89" spans="1:21" s="57" customFormat="1" ht="15" customHeight="1" x14ac:dyDescent="0.25">
      <c r="B89" s="3"/>
      <c r="C89" s="3"/>
      <c r="D89" s="34"/>
      <c r="E89" s="34"/>
      <c r="F89" s="39"/>
      <c r="G89" s="39"/>
      <c r="L89" s="27"/>
      <c r="M89" s="36"/>
      <c r="N89" s="39"/>
      <c r="O89" s="42"/>
    </row>
    <row r="90" spans="1:21" s="57" customFormat="1" ht="15" customHeight="1" x14ac:dyDescent="0.25">
      <c r="B90" s="28"/>
      <c r="C90" s="28"/>
      <c r="D90" s="34"/>
      <c r="E90" s="34"/>
      <c r="F90" s="39"/>
      <c r="G90" s="39"/>
      <c r="L90" s="27"/>
      <c r="M90" s="36"/>
      <c r="N90" s="39"/>
      <c r="O90" s="42"/>
    </row>
    <row r="91" spans="1:21" s="57" customFormat="1" ht="15" customHeight="1" x14ac:dyDescent="0.25">
      <c r="B91" s="28"/>
      <c r="C91" s="28"/>
      <c r="D91" s="34"/>
      <c r="E91" s="34"/>
      <c r="F91" s="39"/>
      <c r="G91" s="39"/>
      <c r="L91" s="27"/>
      <c r="M91" s="36"/>
      <c r="N91" s="39"/>
      <c r="O91" s="42"/>
    </row>
    <row r="92" spans="1:21" s="57" customFormat="1" ht="15" customHeight="1" x14ac:dyDescent="0.25">
      <c r="B92" s="28"/>
      <c r="C92" s="28"/>
      <c r="D92" s="34"/>
      <c r="E92" s="34"/>
      <c r="F92" s="39"/>
      <c r="G92" s="40"/>
      <c r="L92" s="27"/>
      <c r="M92" s="36"/>
      <c r="N92" s="39"/>
      <c r="O92" s="42"/>
      <c r="Q92" s="31"/>
      <c r="S92" s="31"/>
      <c r="U92" s="31"/>
    </row>
  </sheetData>
  <autoFilter ref="A1:R87">
    <filterColumn colId="11">
      <filters>
        <filter val="5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backup</vt:lpstr>
      <vt:lpstr>Sector_Info</vt:lpstr>
      <vt:lpstr>Asset_Alloc</vt:lpstr>
      <vt:lpstr>Illiq MPL</vt:lpstr>
      <vt:lpstr>Liq MPL</vt:lpstr>
      <vt:lpstr>HEALTH_template</vt:lpstr>
      <vt:lpstr>LIFE_template</vt:lpstr>
      <vt:lpstr>PC_template</vt:lpstr>
      <vt:lpstr>Assets</vt:lpstr>
      <vt:lpstr>CashFlow</vt:lpstr>
      <vt:lpstr>SI01</vt:lpstr>
      <vt:lpstr>SI05_07</vt:lpstr>
      <vt:lpstr>E07</vt:lpstr>
      <vt:lpstr>E10</vt:lpstr>
      <vt:lpstr>Liquid_Assets</vt:lpstr>
      <vt:lpstr>Real_Estate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'E10'!_FilterDatabase</vt:lpstr>
      <vt:lpstr>backup!Print_Area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2017-06-05T18:16:08Z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