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696" documentId="13_ncr:1_{96D409CD-6FE7-47B9-8CD0-22A41A6EEAB3}" xr6:coauthVersionLast="47" xr6:coauthVersionMax="47" xr10:uidLastSave="{17814F2C-E7D1-4D65-A699-EF5F1CC6BF77}"/>
  <bookViews>
    <workbookView showSheetTabs="0" xWindow="-120" yWindow="-120" windowWidth="29040" windowHeight="1599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1" l="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I11" i="2"/>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tc={33B4AA3D-C1CB-4EC7-85EE-10523F7FA04A}</author>
    <author>tc={B720A02F-08F8-4633-B4E0-DBE7E2BC6FB0}</author>
    <author>tc={5C626B61-897D-4B87-B740-90CAED30A417}</author>
    <author>tc={A8912068-A50E-46BA-A19E-30A08843449B}</author>
    <author>tc={93CEB8ED-BCC3-4D5E-8590-E954D3058F9E}</author>
    <author>tc={35F64354-2B90-4E22-A1B6-B655DA5CC568}</author>
    <author>tc={93A04596-1782-46C8-BB3C-214A77C9D323}</author>
    <author>tc={CA89CD25-2259-4032-AF46-B48AF08CE786}</author>
    <author>tc={68C0187F-6F7D-4532-B1B5-A806373CEBD5}</author>
    <author>tc={126CBC99-15A2-4A47-90B8-B97A30969BD8}</author>
    <author>tc={27354211-E7DA-4B6D-A574-CEC8E01A2F76}</author>
    <author>tc={D975413A-3A80-492A-8DD8-9D44BC7EAD03}</author>
    <author>tc={10B0C905-906D-480F-87CF-0E7626E128D9}</author>
    <author>tc={DBCFC90B-359A-4275-9924-25F839BD3492}</author>
    <author>tc={C92AA8D0-1177-4919-9390-3B1DDB5EBAD7}</author>
    <author>tc={FE3023E5-1F1D-4774-9B17-39CE0F9E32FB}</author>
    <author>tc={5A3629D8-74D3-48AD-BC4A-726B416485C1}</author>
    <author>tc={FFE41C52-8903-475F-B877-2EE3FE9B5853}</author>
    <author>tc={C8477CAB-D0A9-43B5-B679-B414E0B6432E}</author>
    <author>tc={0639BC7B-BFA9-4F77-92B9-0877A426AB1E}</author>
    <author>tc={7DE4340E-12AB-4CC4-AEEF-C60610455EDF}</author>
    <author>tc={B8F0A427-00FD-4C73-9F51-E15419C2EB19}</author>
    <author>tc={3A258ADA-3FB7-456F-9B5A-CE5A1FE47985}</author>
    <author>tc={BA6BA644-E017-4A26-8105-CA8F711BD917}</author>
    <author>tc={84524CEB-545F-4D3B-B02F-92EC8E432703}</author>
    <author>tc={ADD640FB-1FA4-4966-A8FF-176B4C633F61}</author>
    <author>tc={B3A7A10C-5D6E-491D-A910-3F0FE1A13DC9}</author>
    <author>tc={E1D6A5FD-3E6A-4B48-93AD-7303EE56EB57}</author>
    <author>tc={E90FB814-20F5-4B6C-A59E-EFA56FFE5AFF}</author>
    <author>tc={91BDC744-012F-46E7-9326-174409B3D1BD}</author>
    <author>tc={D7ABC20C-1147-4A62-88F8-3362A4437783}</author>
    <author>tc={B5C89149-933F-4CA3-AF4B-8DC66AF89875}</author>
    <author>tc={DF934AE5-72B8-4164-B500-F6234DA67EDD}</author>
    <author>tc={6ABA869D-9C15-4592-9EBC-9A5F5D7EC327}</author>
    <author>tc={671444CB-0384-40E6-92EA-2D431676CFE7}</author>
    <author>tc={BCA5AC2A-6A1B-4165-AEA5-3B4177E0E73A}</author>
    <author>tc={A85D81EE-33CB-4323-9258-EC02E262F1EF}</author>
    <author>tc={09301ECD-3856-48AA-8655-8D8E97BD16D8}</author>
    <author>tc={8F1B5F44-AC1F-49C6-9AA4-A4B7E2BB2473}</author>
    <author>tc={E9C5D26B-AB53-41F1-A95E-69739A260AB5}</author>
    <author>tc={99999900-52D9-4275-8530-A8F72CD5A62B}</author>
    <author>tc={F65E55C6-3298-46D8-9E53-752CDA62F2EE}</author>
    <author>tc={9663055E-38B4-4BDF-8E89-771561DC1650}</author>
    <author>tc={57F93957-5242-4610-88AF-0D16A795F547}</author>
    <author>tc={892A785D-8F18-4062-8A8B-6F8AD41ED3CE}</author>
    <author>tc={E5CDF002-5DF6-4E0B-B9FE-DF222461DDC3}</author>
    <author>tc={F89E51C9-CACE-4D76-AC5C-E574F535D93A}</author>
    <author>tc={1DB8E83B-3E9F-4E0D-9C3E-B742E844D1BA}</author>
    <author>tc={67928A6B-AA79-4ABA-A3B9-5D9F685D6054}</author>
    <author>tc={108CF197-B789-4E80-892E-C97B3CC572A8}</author>
    <author>tc={E83CE4C0-2166-4F56-872F-AA66A42D4446}</author>
    <author>tc={8E7A1D74-DB3A-4A5F-8153-0A05FA2D4BC1}</author>
    <author>tc={99C3759C-0647-465D-AFCB-54004C880B67}</author>
    <author>tc={D47BB495-1122-43C5-A73F-5BCE46FF5AA7}</author>
    <author>tc={F6F08885-7B60-4F77-9693-1369F148D6ED}</author>
    <author>tc={5213A902-1D6B-48FC-8710-898919A63794}</author>
    <author>tc={192B0D34-3A93-4229-AC8B-86F180865716}</author>
    <author>tc={97FC7BC5-1767-4DEC-B7A2-E38C0EF4C517}</author>
    <author>tc={56EB9ED2-79C0-4A35-945D-2433841B0692}</author>
    <author>tc={20082859-97F3-4CDA-9992-1016D7F88584}</author>
    <author>tc={BDD671CE-1616-4DDE-93A7-05154C2FD964}</author>
    <author>tc={E8F11524-E3DF-47E5-BE04-A9D4696BF078}</author>
    <author>tc={4B961971-512F-4C0D-A098-33209B9DE7B7}</author>
    <author>tc={5FD9B3CE-F3C3-4681-9558-EFD41E36B6B1}</author>
    <author>tc={79B5FA97-8ABE-4420-A138-DF8112935CE7}</author>
    <author>tc={7D3FD7FB-2FA8-4228-83CB-C7B5A54747DB}</author>
    <author>tc={28AD8F19-1977-4190-92F8-21147CCED396}</author>
    <author>tc={9C4DF8AB-A6BA-497E-9997-ED053E955794}</author>
    <author>tc={F9440FE8-FCD4-4FE0-AD71-3EB5FB7ED70D}</author>
    <author>tc={14C8C3E8-A60C-46CA-928D-9BE20F0060AC}</author>
    <author>tc={B5B4CF47-6E38-4DE9-8A3E-0179C4CD868F}</author>
    <author>tc={D6808563-B2B1-41B5-9E11-AF39247A6299}</author>
    <author>tc={6F2759F2-8034-4E45-A371-93E1A847D87F}</author>
    <author>tc={52F99401-9FF5-4D87-9476-665FD3AB2DF7}</author>
    <author>tc={7436CCB0-F51A-4BB0-9EE2-09C942E042C4}</author>
    <author>tc={2A6BDF33-8A0F-45EF-AFDF-7EC08A446A5A}</author>
    <author>tc={9CC77655-8378-443D-94EB-B913E9244547}</author>
    <author>tc={602A1358-BF19-4C4B-8EFA-BD18244A1E1F}</author>
    <author>tc={BAB2F7CB-C452-46B5-9E30-6E9EE9DDBFF7}</author>
    <author>tc={4FD42285-167A-4CB8-8AA3-46398D260DD0}</author>
    <author>tc={CECE4271-E6E7-4433-90CE-A6D53F5F0A8F}</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 ref="P55" authorId="1" shapeId="0" xr:uid="{33B4AA3D-C1CB-4EC7-85EE-10523F7FA04A}">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56" authorId="2" shapeId="0" xr:uid="{B720A02F-08F8-4633-B4E0-DBE7E2BC6FB0}">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57" authorId="3" shapeId="0" xr:uid="{5C626B61-897D-4B87-B740-90CAED30A41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58" authorId="4" shapeId="0" xr:uid="{A8912068-A50E-46BA-A19E-30A08843449B}">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59" authorId="5" shapeId="0" xr:uid="{93CEB8ED-BCC3-4D5E-8590-E954D3058F9E}">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0" authorId="6" shapeId="0" xr:uid="{35F64354-2B90-4E22-A1B6-B655DA5CC568}">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1" authorId="7" shapeId="0" xr:uid="{93A04596-1782-46C8-BB3C-214A77C9D323}">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2" authorId="8" shapeId="0" xr:uid="{CA89CD25-2259-4032-AF46-B48AF08CE786}">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3" authorId="9" shapeId="0" xr:uid="{68C0187F-6F7D-4532-B1B5-A806373CEBD5}">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4" authorId="10" shapeId="0" xr:uid="{126CBC99-15A2-4A47-90B8-B97A30969BD8}">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5" authorId="11" shapeId="0" xr:uid="{27354211-E7DA-4B6D-A574-CEC8E01A2F76}">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6" authorId="12" shapeId="0" xr:uid="{D975413A-3A80-492A-8DD8-9D44BC7EAD03}">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7" authorId="13" shapeId="0" xr:uid="{10B0C905-906D-480F-87CF-0E7626E128D9}">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8" authorId="14" shapeId="0" xr:uid="{DBCFC90B-359A-4275-9924-25F839BD3492}">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69" authorId="15" shapeId="0" xr:uid="{C92AA8D0-1177-4919-9390-3B1DDB5EBAD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0" authorId="16" shapeId="0" xr:uid="{FE3023E5-1F1D-4774-9B17-39CE0F9E32FB}">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1" authorId="17" shapeId="0" xr:uid="{5A3629D8-74D3-48AD-BC4A-726B416485C1}">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2" authorId="18" shapeId="0" xr:uid="{FFE41C52-8903-475F-B877-2EE3FE9B5853}">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3" authorId="19" shapeId="0" xr:uid="{C8477CAB-D0A9-43B5-B679-B414E0B6432E}">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4" authorId="20" shapeId="0" xr:uid="{0639BC7B-BFA9-4F77-92B9-0877A426AB1E}">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5" authorId="21" shapeId="0" xr:uid="{7DE4340E-12AB-4CC4-AEEF-C60610455EDF}">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6" authorId="22" shapeId="0" xr:uid="{B8F0A427-00FD-4C73-9F51-E15419C2EB19}">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7" authorId="23" shapeId="0" xr:uid="{3A258ADA-3FB7-456F-9B5A-CE5A1FE47985}">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8" authorId="24" shapeId="0" xr:uid="{BA6BA644-E017-4A26-8105-CA8F711BD91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79" authorId="25" shapeId="0" xr:uid="{84524CEB-545F-4D3B-B02F-92EC8E432703}">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0" authorId="26" shapeId="0" xr:uid="{ADD640FB-1FA4-4966-A8FF-176B4C633F61}">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1" authorId="27" shapeId="0" xr:uid="{B3A7A10C-5D6E-491D-A910-3F0FE1A13DC9}">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2" authorId="28" shapeId="0" xr:uid="{E1D6A5FD-3E6A-4B48-93AD-7303EE56EB5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3" authorId="29" shapeId="0" xr:uid="{E90FB814-20F5-4B6C-A59E-EFA56FFE5AFF}">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4" authorId="30" shapeId="0" xr:uid="{91BDC744-012F-46E7-9326-174409B3D1BD}">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5" authorId="31" shapeId="0" xr:uid="{D7ABC20C-1147-4A62-88F8-3362A4437783}">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6" authorId="32" shapeId="0" xr:uid="{B5C89149-933F-4CA3-AF4B-8DC66AF89875}">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7" authorId="33" shapeId="0" xr:uid="{DF934AE5-72B8-4164-B500-F6234DA67EDD}">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8" authorId="34" shapeId="0" xr:uid="{6ABA869D-9C15-4592-9EBC-9A5F5D7EC32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89" authorId="35" shapeId="0" xr:uid="{671444CB-0384-40E6-92EA-2D431676CFE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0" authorId="36" shapeId="0" xr:uid="{BCA5AC2A-6A1B-4165-AEA5-3B4177E0E73A}">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1" authorId="37" shapeId="0" xr:uid="{A85D81EE-33CB-4323-9258-EC02E262F1EF}">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2" authorId="38" shapeId="0" xr:uid="{09301ECD-3856-48AA-8655-8D8E97BD16D8}">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3" authorId="39" shapeId="0" xr:uid="{8F1B5F44-AC1F-49C6-9AA4-A4B7E2BB2473}">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4" authorId="40" shapeId="0" xr:uid="{E9C5D26B-AB53-41F1-A95E-69739A260AB5}">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5" authorId="41" shapeId="0" xr:uid="{99999900-52D9-4275-8530-A8F72CD5A62B}">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6" authorId="42" shapeId="0" xr:uid="{F65E55C6-3298-46D8-9E53-752CDA62F2EE}">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7" authorId="43" shapeId="0" xr:uid="{9663055E-38B4-4BDF-8E89-771561DC1650}">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8" authorId="44" shapeId="0" xr:uid="{57F93957-5242-4610-88AF-0D16A795F54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99" authorId="45" shapeId="0" xr:uid="{892A785D-8F18-4062-8A8B-6F8AD41ED3CE}">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0" authorId="46" shapeId="0" xr:uid="{E5CDF002-5DF6-4E0B-B9FE-DF222461DDC3}">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1" authorId="47" shapeId="0" xr:uid="{F89E51C9-CACE-4D76-AC5C-E574F535D93A}">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2" authorId="48" shapeId="0" xr:uid="{1DB8E83B-3E9F-4E0D-9C3E-B742E844D1BA}">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3" authorId="49" shapeId="0" xr:uid="{67928A6B-AA79-4ABA-A3B9-5D9F685D6054}">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4" authorId="50" shapeId="0" xr:uid="{108CF197-B789-4E80-892E-C97B3CC572A8}">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5" authorId="51" shapeId="0" xr:uid="{E83CE4C0-2166-4F56-872F-AA66A42D4446}">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6" authorId="52" shapeId="0" xr:uid="{8E7A1D74-DB3A-4A5F-8153-0A05FA2D4BC1}">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7" authorId="53" shapeId="0" xr:uid="{99C3759C-0647-465D-AFCB-54004C880B6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8" authorId="54" shapeId="0" xr:uid="{D47BB495-1122-43C5-A73F-5BCE46FF5AA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09" authorId="55" shapeId="0" xr:uid="{F6F08885-7B60-4F77-9693-1369F148D6ED}">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0" authorId="56" shapeId="0" xr:uid="{5213A902-1D6B-48FC-8710-898919A63794}">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1" authorId="57" shapeId="0" xr:uid="{192B0D34-3A93-4229-AC8B-86F180865716}">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2" authorId="58" shapeId="0" xr:uid="{97FC7BC5-1767-4DEC-B7A2-E38C0EF4C51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3" authorId="59" shapeId="0" xr:uid="{56EB9ED2-79C0-4A35-945D-2433841B0692}">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4" authorId="60" shapeId="0" xr:uid="{20082859-97F3-4CDA-9992-1016D7F88584}">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5" authorId="61" shapeId="0" xr:uid="{BDD671CE-1616-4DDE-93A7-05154C2FD964}">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6" authorId="62" shapeId="0" xr:uid="{E8F11524-E3DF-47E5-BE04-A9D4696BF078}">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7" authorId="63" shapeId="0" xr:uid="{4B961971-512F-4C0D-A098-33209B9DE7B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8" authorId="64" shapeId="0" xr:uid="{5FD9B3CE-F3C3-4681-9558-EFD41E36B6B1}">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19" authorId="65" shapeId="0" xr:uid="{79B5FA97-8ABE-4420-A138-DF8112935CE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0" authorId="66" shapeId="0" xr:uid="{7D3FD7FB-2FA8-4228-83CB-C7B5A54747DB}">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1" authorId="67" shapeId="0" xr:uid="{28AD8F19-1977-4190-92F8-21147CCED396}">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2" authorId="68" shapeId="0" xr:uid="{9C4DF8AB-A6BA-497E-9997-ED053E955794}">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3" authorId="69" shapeId="0" xr:uid="{F9440FE8-FCD4-4FE0-AD71-3EB5FB7ED70D}">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4" authorId="70" shapeId="0" xr:uid="{14C8C3E8-A60C-46CA-928D-9BE20F0060AC}">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5" authorId="71" shapeId="0" xr:uid="{B5B4CF47-6E38-4DE9-8A3E-0179C4CD868F}">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6" authorId="72" shapeId="0" xr:uid="{D6808563-B2B1-41B5-9E11-AF39247A6299}">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7" authorId="73" shapeId="0" xr:uid="{6F2759F2-8034-4E45-A371-93E1A847D87F}">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8" authorId="74" shapeId="0" xr:uid="{52F99401-9FF5-4D87-9476-665FD3AB2DF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29" authorId="75" shapeId="0" xr:uid="{7436CCB0-F51A-4BB0-9EE2-09C942E042C4}">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30" authorId="76" shapeId="0" xr:uid="{2A6BDF33-8A0F-45EF-AFDF-7EC08A446A5A}">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31" authorId="77" shapeId="0" xr:uid="{9CC77655-8378-443D-94EB-B913E924454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32" authorId="78" shapeId="0" xr:uid="{602A1358-BF19-4C4B-8EFA-BD18244A1E1F}">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33" authorId="79" shapeId="0" xr:uid="{BAB2F7CB-C452-46B5-9E30-6E9EE9DDBFF7}">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34" authorId="80" shapeId="0" xr:uid="{4FD42285-167A-4CB8-8AA3-46398D260DD0}">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 ref="P135" authorId="81" shapeId="0" xr:uid="{CECE4271-E6E7-4433-90CE-A6D53F5F0A8F}">
      <text>
        <t>[Threaded comment]
Your version of Excel allows you to read this threaded comment; however, any edits to it will get removed if the file is opened in a newer version of Excel. Learn more: https://go.microsoft.com/fwlink/?linkid=870924
Comment:
    Meta 04 do PESP*: Reduzir a taxa estadual de mortes violentas de mulheres para até 2 mortes por 100 mil mulheres até 2030.</t>
      </text>
    </comment>
  </commentList>
</comments>
</file>

<file path=xl/sharedStrings.xml><?xml version="1.0" encoding="utf-8"?>
<sst xmlns="http://schemas.openxmlformats.org/spreadsheetml/2006/main" count="1761" uniqueCount="656">
  <si>
    <t>PLANO DE AÇÃO</t>
  </si>
  <si>
    <t>AP</t>
  </si>
  <si>
    <t>Enfrentamento da violência contra a mulher - EVM</t>
  </si>
  <si>
    <t>RESPONSÁVEL PELA GESTÃO DO FUNDO ESTADUAL DE SEGURANÇA PÚBLICA</t>
  </si>
  <si>
    <t>Nome:</t>
  </si>
  <si>
    <t>José Rodrigues de Lima Neto</t>
  </si>
  <si>
    <t>Cargo/Função:</t>
  </si>
  <si>
    <t>●	Secretário de Estado da Secretaria de Estado da Justiça e Segurança Pública do Amapá;
●	Presidente do Fundo Estadual de Segurança Pública do Amapá.</t>
  </si>
  <si>
    <t>Lotação:</t>
  </si>
  <si>
    <t>SECRETARIA DE ESTADO DA JUSTIÇA E SEGURANÇA PÚBLICA</t>
  </si>
  <si>
    <t>E-mail:</t>
  </si>
  <si>
    <t>gabsejusp@sejusp.ap.gov.br</t>
  </si>
  <si>
    <t>Telefone:</t>
  </si>
  <si>
    <t>(96) 9 9138-0182</t>
  </si>
  <si>
    <t>RESPONSÁVEL PELO PREENCHIMENTO DAS INFORMAÇÕES</t>
  </si>
  <si>
    <t>Huerllen Felix Miranda</t>
  </si>
  <si>
    <t>ASSESSOR TÉCNICO DA CPP/SEJUSP</t>
  </si>
  <si>
    <t>CPP/SEJUSP</t>
  </si>
  <si>
    <t>hfelixxx@hotmail.com</t>
  </si>
  <si>
    <t>(96) 99129-7265</t>
  </si>
  <si>
    <t>INFORMAÇÕES GERAIS</t>
  </si>
  <si>
    <t>Diagnóstico (limitado a 1000 caracteres)</t>
  </si>
  <si>
    <t>Em 2023, o Amapá apresentou índices alarmantes de crimes contra mulheres: 233 de natureza sexual e 1.884 entre lesões corporais, descumprimentos de medidas e outras violências, além de 25 tentativas de feminicídio até junho (Fonte: Sinesp). Atualmente, as unidades de segurança, sejam elas especializadas ou gerais, mostram-se carentes em termos de infraestrutura e capacitação adequadas. Embora haja iniciativas de formação profissional, sua amplitude ainda é insuficiente. A falta de ações de sensibilização mantém vivos padrões culturais prejudiciais. Portanto, este plano foca no aprimoramento do atendimento, na melhoria da infraestrutura e na capacitação intensiva de servidores, visando uma abordagem mais efetiva frente à violência contra a mulher.</t>
  </si>
  <si>
    <t>Justificativa (limitada a 1000 caracteres)</t>
  </si>
  <si>
    <t>Em meio à realidade desafiadora da violência contra as mulheres no Amapá, percebemos que um atendimento de qualidade e humanizado é crucial para fazer a diferença nas vidas dessas vítimas. Apesar dos avanços legislativos, a experiência de cada mulher que busca auxílio ainda revela lacunas em nossa abordagem. Este plano é nossa resposta firme e determinada: é nossa promessa de investir, aprimorar e inovar na maneira como acolhemos e assistimos cada mulher em sua jornada por justiça e recuperação. Com metas estabelecidas até 2025, nos comprometemos a fazer do Amapá um exemplo de empatia, eficácia e respeito nos serviços de atendimento à mulher, reconhecendo sua dignidade e direitos inalienáveis.</t>
  </si>
  <si>
    <t>Meta Geral (limitado a 200 caraceteres)</t>
  </si>
  <si>
    <t>Reduzir a taxa de mortes violentas de mulheres no Amapá para menos de 2 por 100 mil até 2025, por meio da estruturação das unidades de segurança e da capacitação dos servidores.</t>
  </si>
  <si>
    <t>Estratégia de Implementação (limitada a 1000 caracteres)</t>
  </si>
  <si>
    <t>Estratégia:</t>
  </si>
  <si>
    <t>Para combater a violência contra mulheres no Amapá, visando uma significativa redução nas estatísticas, propomos:</t>
  </si>
  <si>
    <t xml:space="preserve"> I - produção de diagnóstico detalhado do problema que se quer enfrentar:</t>
  </si>
  <si>
    <t>Elaborar um estudo sobre a violência feminina no estado, identificando áreas críticas, desafios enfrentados pelas vítimas e deficiências nas unidades de segurança, formando a base para intervenções assertivas.</t>
  </si>
  <si>
    <t>II - mecanismos de governança e acompanhamento do resultado das ações</t>
  </si>
  <si>
    <t>Estabelecer um comitê interdisciplinar, envolvendo profissionais de segurança pública, saúde e sociedade civil. Esse comitê ajustará estratégias, visando eficácia e restauração da confiança das mulheres no sistema público.</t>
  </si>
  <si>
    <t>III - desenvolvimento de capacidade institucional por meio de capacitação e transferência de tecnologias, sempre que necessário</t>
  </si>
  <si>
    <t>Implementar programas de formação focados em atendimento humanizado e técnicas investigativas avançadas. Esse aprimoramento é vital para reduzir as estatísticas e consolidar a confiança das vítimas nas instituições.</t>
  </si>
  <si>
    <t>IV - aquisição de bens e equipamentos e/ou contratação de serviços:</t>
  </si>
  <si>
    <t>Destinar investimentos a equipamentos e infraestrutura, otimizando o atendimento em unidades de segurança. Adicionalmente, promover campanhas de sensibilização e eventos, almejando a conscientização e prevenção da violência contra mulheres.</t>
  </si>
  <si>
    <t>Indicador geral de resultado (descrição e fórmula de cálculo)</t>
  </si>
  <si>
    <t>Indicador: Taxa de Mortes Violentas de Mulheres (TMVM) no Amapá
Descrição: Representa o número de mortes violentas de mulheres por 100 mil habitantes no estado do Amapá, medindo a eficácia das intervenções de estruturação das unidades de segurança e capacitação dos servidores.
Fonte: Sinesp (Sistema Nacional de Informações de Segurança Pública).
Periodicidade: Anual.
Polaridade: Quanto menor, melhor.
Meta: Menos de 2 mortes por 100 mil mulheres até 2025.
Fórmula de Cálculo:
TMVM= ((Número de mortes violentas de mulheres)/(População feminina total do Amapá))  X 100
Onde:
Número de mortes violentas de mulheres: Total de mortes violentas de mulheres registradas no Sinesp durante o período de análise.
População feminina total do Amapá: Estimativa da população feminina do Amapá para o ano em questão (este número precisa ser atualizado anualmente com base em fontes oficiais, como o IBGE).</t>
  </si>
  <si>
    <t xml:space="preserve">Metas Específicas </t>
  </si>
  <si>
    <t>01</t>
  </si>
  <si>
    <t>Equipar 100% das três delegacias especializadas e outras unidades de segurança, distribuídas em todo o estado do Amapá, com itens para estruturação e modernização até 2025.</t>
  </si>
  <si>
    <t>02</t>
  </si>
  <si>
    <t>Capacitar 200 servidores de unidades de segurança do Amapá em atendimento humanizado a mulheres vítimas de violência até 2025.</t>
  </si>
  <si>
    <t>03</t>
  </si>
  <si>
    <t>Realizar 2 eventos de conscientização sobre violência contra mulheres, atingindo um total de 500 participantes até 2025.</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</si>
  <si>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</si>
  <si>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</si>
  <si>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</si>
  <si>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</si>
  <si>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</si>
  <si>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</si>
  <si>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</si>
  <si>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</si>
  <si>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</si>
  <si>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</si>
  <si>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</si>
  <si>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</si>
  <si>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</si>
  <si>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</si>
  <si>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</si>
  <si>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</si>
  <si>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</si>
  <si>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</si>
  <si>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</si>
  <si>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</si>
  <si>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</si>
  <si>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</si>
  <si>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</si>
  <si>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</si>
  <si>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</si>
  <si>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</si>
  <si>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</si>
  <si>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IV - Estruturação e aprimoramento dos serviços de atendimento de urgência e emergência de mulheres vítimas de violência</t>
  </si>
  <si>
    <t>Veículo leve para emprego operacional geral para aplicação mista urbana e rural com tração 4x2 ou 4x4</t>
  </si>
  <si>
    <t>Pick-up para deslocamento de equipes.</t>
  </si>
  <si>
    <t>MAT.07.029.0006</t>
  </si>
  <si>
    <t>Polícia Civil</t>
  </si>
  <si>
    <t>Investimento</t>
  </si>
  <si>
    <t>UNID</t>
  </si>
  <si>
    <t>Percentual de atividades, sejam operacionais ou de apoio, realizadas com o uso da viatura.</t>
  </si>
  <si>
    <t>[(Nº de Atividades realizadas com a viatura)/(Total de atividades registradas)] X 100</t>
  </si>
  <si>
    <t>Semestral</t>
  </si>
  <si>
    <t>Meta 4: Reduzir a taxa nacional de mortes violentas de mulheres para abaixo de 2 mortes por 100 mil mulheres até 2030</t>
  </si>
  <si>
    <t>Meta 04*</t>
  </si>
  <si>
    <t>Pick-up equipada para operações de segurança.</t>
  </si>
  <si>
    <t>Veículo leve para emprego operacional geral para aplicação rodoviária e urbana com tração 4x2</t>
  </si>
  <si>
    <t>SUV médio para policiamento.</t>
  </si>
  <si>
    <t>MAT.07.029.0003</t>
  </si>
  <si>
    <t>Polícia Militar</t>
  </si>
  <si>
    <t>Perícia técnica</t>
  </si>
  <si>
    <t>Bombeiro Militar</t>
  </si>
  <si>
    <t>Meta 4: Reduzir a taxa nacional de mortes violentas de mulheres para abaixo de 2 mortes por 100 mil mulheres até 2031</t>
  </si>
  <si>
    <t>Microcomputador</t>
  </si>
  <si>
    <t>PC para segurança e investigação.</t>
  </si>
  <si>
    <t>MAT.10.040.0001</t>
  </si>
  <si>
    <t>Percentual de equipamentos tecnológicos entregues e em pleno funcionamento.</t>
  </si>
  <si>
    <t>Fórmula de Cálculo: ((Nº entregues e operando)/(Total de equipamentos adquiridos)) X 100</t>
  </si>
  <si>
    <t>Notebook</t>
  </si>
  <si>
    <t>Notebook para segurança e investigação.</t>
  </si>
  <si>
    <t>MAT.10.040.0002</t>
  </si>
  <si>
    <t>Impressora Jato de Tinta</t>
  </si>
  <si>
    <t>Impressora de alta resolução</t>
  </si>
  <si>
    <t>MAT.10.041.0002</t>
  </si>
  <si>
    <t>Aparelho celular e tablet</t>
  </si>
  <si>
    <t>Dispositivos móveis de comunicação e acesso à web</t>
  </si>
  <si>
    <t>MAT.10.039.0004</t>
  </si>
  <si>
    <t>Scanners portáteis</t>
  </si>
  <si>
    <t>Dispositivo de digitalização móvel</t>
  </si>
  <si>
    <t>MAT.10.039.0005</t>
  </si>
  <si>
    <t>Videomonitoramento e webcam</t>
  </si>
  <si>
    <t>câmera de comunicação</t>
  </si>
  <si>
    <t>MAT.10.039.0003</t>
  </si>
  <si>
    <t>Televisor</t>
  </si>
  <si>
    <t>TV com recursos digitais</t>
  </si>
  <si>
    <t>MAT.06.022.0004</t>
  </si>
  <si>
    <t>Ar-condicionado</t>
  </si>
  <si>
    <t>Sistema de climatização de ambientes</t>
  </si>
  <si>
    <t>MAT.06.022.0002</t>
  </si>
  <si>
    <t>Percentual de equipamentos entregues e em pleno funcionamento.</t>
  </si>
  <si>
    <t>Bebedouro de Água</t>
  </si>
  <si>
    <t>Dispositivo de refrigeração e fornecimento de água</t>
  </si>
  <si>
    <t>MAT.06.022.0001</t>
  </si>
  <si>
    <t>Mesa</t>
  </si>
  <si>
    <t>Mobiliário de trabalho e reuniões</t>
  </si>
  <si>
    <t>MAT.06.023.0005</t>
  </si>
  <si>
    <t>Percentual de mobília entregue e em uso.</t>
  </si>
  <si>
    <t>Fórmula de Cálculo: ((Nº entregues e em uso)/(Total de mobília adquiridos)) X 100</t>
  </si>
  <si>
    <t>Cadeira</t>
  </si>
  <si>
    <t>Assento ergonômico para trabalho</t>
  </si>
  <si>
    <t>MAT.06.023.0003</t>
  </si>
  <si>
    <t>Camera Fotográfica e filmadora</t>
  </si>
  <si>
    <t>Dispositivo de captura de imagens estáticas e em movimento de alta resolução.</t>
  </si>
  <si>
    <t>MAT.10.039.0001</t>
  </si>
  <si>
    <t>Armário</t>
  </si>
  <si>
    <t>Móvel de armazenamento com prateleiras</t>
  </si>
  <si>
    <t>MAT.06.023.0001</t>
  </si>
  <si>
    <t>Mesa Ginecológica Luxal (com escada e banco giratório), para uso dos Peritos Médicos Legistas nas Perícias de Sexologia Forense (crimes sexuais)</t>
  </si>
  <si>
    <t>RMV | VII- Capacitação de servidores</t>
  </si>
  <si>
    <t xml:space="preserve">Custeio de hora-Aula </t>
  </si>
  <si>
    <t>Curso de Atualização da Lei Maria da Penha (Rogério Sanches)</t>
  </si>
  <si>
    <t>SER.11.049.0001</t>
  </si>
  <si>
    <t>Custeio</t>
  </si>
  <si>
    <t>Satisfação dos Servidores com a Capacitação</t>
  </si>
  <si>
    <t>Fórmula de Cálculo: ((Nº de avaliações positivas)/(Total de servidores que responderam)) X 100</t>
  </si>
  <si>
    <t xml:space="preserve">Design instricional/produção, editoração e adaptação de conteúdo </t>
  </si>
  <si>
    <t>Apreciação dos Servidores sobre Design do Curso</t>
  </si>
  <si>
    <t>Fórmula de Cálculo: ((Nº de servidores satisfeitos)/(Total de servidores que responderam)) X 100</t>
  </si>
  <si>
    <t>Revisão de texto e tradução</t>
  </si>
  <si>
    <t>Taxa de Correções: Proporção de Correções de Texto e Tradução</t>
  </si>
  <si>
    <t>Fórmula de Cálculo: ((Nº de correções ou alterações)/(Total de páginas ou palavras)) X 100</t>
  </si>
  <si>
    <t>Serviço Áudiovisual</t>
  </si>
  <si>
    <t>SER.11.047.0001</t>
  </si>
  <si>
    <t>Uso de Conteúdo Áudiovisual</t>
  </si>
  <si>
    <t>Fórmula de Cálculo: ((Nº de visualizações)/(Total de horas de conteúdo produzido)) X 100</t>
  </si>
  <si>
    <t xml:space="preserve">Serviço de Publicidade </t>
  </si>
  <si>
    <t>SER.11.047.0002</t>
  </si>
  <si>
    <t>Alcance: Impacto da Campanha Publicitária</t>
  </si>
  <si>
    <t>Fórmula de Cálculo: Nº total de impressões da campanha</t>
  </si>
  <si>
    <t>Serviço Gráfico</t>
  </si>
  <si>
    <t>SER.11.047.0003</t>
  </si>
  <si>
    <t>Avaliação da Qualidade Gráfica</t>
  </si>
  <si>
    <t>Fórmula de Cálculo: ((Nº de avaliações positivas material)/(Total de avaliações recebidas)) X 100</t>
  </si>
  <si>
    <t>Curso de investigação</t>
  </si>
  <si>
    <t>Curso de atendimento à vítima</t>
  </si>
  <si>
    <t>Curso de atendimento a vitimas de violencia contra mulher</t>
  </si>
  <si>
    <t>Curso de atendimento Humanizado à vitimas de violencia contra mulher</t>
  </si>
  <si>
    <t>Seminários; Congressos; Palestras</t>
  </si>
  <si>
    <t>Evento central da campanha de conscientização sobre violência contra mulheres</t>
  </si>
  <si>
    <t>SER.11.048.0001</t>
  </si>
  <si>
    <t>Secretaria de Segurança</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</si>
  <si>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</si>
  <si>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</si>
  <si>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</si>
  <si>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</si>
  <si>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</si>
  <si>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</si>
  <si>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</si>
  <si>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</si>
  <si>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</si>
  <si>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</si>
  <si>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</si>
  <si>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</si>
  <si>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</si>
  <si>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</si>
  <si>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</si>
  <si>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</si>
  <si>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</si>
  <si>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</si>
  <si>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</si>
  <si>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</si>
  <si>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</si>
  <si>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</si>
  <si>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</si>
  <si>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Aeronave de Asa Fixa</t>
  </si>
  <si>
    <t>RMV | I - Prevenção social e situacional da violência</t>
  </si>
  <si>
    <t>II</t>
  </si>
  <si>
    <t>PACOTE</t>
  </si>
  <si>
    <t>Meta 3: Reduzir a taxa nacional de latrocínio para abaixo de 0,70 morte por 100 mil habitantes até 2030</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</si>
  <si>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</si>
  <si>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</si>
  <si>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</si>
  <si>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</si>
  <si>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</si>
  <si>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</si>
  <si>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</si>
  <si>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</si>
  <si>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</si>
  <si>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</si>
  <si>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</si>
  <si>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</si>
  <si>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</si>
  <si>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</si>
  <si>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</si>
  <si>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</si>
  <si>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</si>
  <si>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</si>
  <si>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</si>
  <si>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</si>
  <si>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</si>
  <si>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</si>
  <si>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</si>
  <si>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</si>
  <si>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</si>
  <si>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</si>
  <si>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</si>
  <si>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</si>
  <si>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</si>
  <si>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</si>
  <si>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</si>
  <si>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</si>
  <si>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</si>
  <si>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</si>
  <si>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</si>
  <si>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</si>
  <si>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</si>
  <si>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</si>
  <si>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</si>
  <si>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</si>
  <si>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</si>
  <si>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</si>
  <si>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</si>
  <si>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</si>
  <si>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</si>
  <si>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</si>
  <si>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</si>
  <si>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</si>
  <si>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</si>
  <si>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</si>
  <si>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</si>
  <si>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</si>
  <si>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</si>
  <si>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</si>
  <si>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</si>
  <si>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</si>
  <si>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</si>
  <si>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</si>
  <si>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</si>
  <si>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</si>
  <si>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</si>
  <si>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</si>
  <si>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</si>
  <si>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</si>
  <si>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</si>
  <si>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</si>
  <si>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</si>
  <si>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</si>
  <si>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</si>
  <si>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</si>
  <si>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</si>
  <si>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</si>
  <si>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</si>
  <si>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</si>
  <si>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</si>
  <si>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</si>
  <si>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</si>
  <si>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</si>
  <si>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</si>
  <si>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</si>
  <si>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</si>
  <si>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</si>
  <si>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</si>
  <si>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</si>
  <si>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</si>
  <si>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</si>
  <si>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</si>
  <si>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</si>
  <si>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</si>
  <si>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</si>
  <si>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</si>
  <si>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</si>
  <si>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</si>
  <si>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</si>
  <si>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</si>
  <si>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</si>
  <si>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</si>
  <si>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</si>
  <si>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</si>
  <si>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</si>
  <si>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</si>
  <si>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</si>
  <si>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</si>
  <si>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</si>
  <si>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</si>
  <si>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</si>
  <si>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</si>
  <si>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</si>
  <si>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</si>
  <si>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</si>
  <si>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</si>
  <si>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</si>
  <si>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</si>
  <si>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</si>
  <si>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</si>
  <si>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</si>
  <si>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</si>
  <si>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</si>
  <si>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</si>
  <si>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</si>
  <si>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</si>
  <si>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</si>
  <si>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</si>
  <si>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</si>
  <si>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</si>
  <si>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</si>
  <si>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</si>
  <si>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</si>
  <si>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</si>
  <si>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</si>
  <si>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</si>
  <si>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</si>
  <si>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</si>
  <si>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</si>
  <si>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</si>
  <si>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</si>
  <si>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</si>
  <si>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</si>
  <si>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</si>
  <si>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</si>
  <si>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</si>
  <si>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</si>
  <si>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</si>
  <si>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</si>
  <si>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</si>
  <si>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</si>
  <si>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</si>
  <si>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</si>
  <si>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</si>
  <si>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</si>
  <si>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</si>
  <si>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</si>
  <si>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</si>
  <si>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</si>
  <si>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</si>
  <si>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</si>
  <si>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</si>
  <si>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</si>
  <si>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</si>
  <si>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</si>
  <si>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</si>
  <si>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</si>
  <si>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</si>
  <si>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</si>
  <si>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</si>
  <si>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</si>
  <si>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</si>
  <si>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</si>
  <si>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</si>
  <si>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</si>
  <si>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</si>
  <si>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</si>
  <si>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</si>
  <si>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</si>
  <si>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</si>
  <si>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</si>
  <si>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</si>
  <si>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</si>
  <si>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</si>
  <si>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</si>
  <si>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</si>
  <si>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</si>
  <si>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</si>
  <si>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</si>
  <si>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</si>
  <si>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</si>
  <si>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</si>
  <si>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</si>
  <si>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</si>
  <si>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</si>
  <si>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</si>
  <si>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</si>
  <si>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</si>
  <si>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</si>
  <si>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</si>
  <si>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</si>
  <si>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</si>
  <si>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</si>
  <si>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</si>
  <si>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</si>
  <si>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</si>
  <si>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</si>
  <si>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</si>
  <si>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</si>
  <si>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</si>
  <si>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</si>
  <si>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</si>
  <si>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</si>
  <si>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</si>
  <si>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</si>
  <si>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</si>
  <si>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</si>
  <si>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Câmeras Corporais</t>
  </si>
  <si>
    <t>SACOLA</t>
  </si>
  <si>
    <t>Caminhão</t>
  </si>
  <si>
    <t>TAMBOR</t>
  </si>
  <si>
    <t>MAT.06.022.0003</t>
  </si>
  <si>
    <t>Camisa</t>
  </si>
  <si>
    <t>TANQUE</t>
  </si>
  <si>
    <t>Capacete em Geral</t>
  </si>
  <si>
    <t>TON</t>
  </si>
  <si>
    <t xml:space="preserve">Capela de exaustão </t>
  </si>
  <si>
    <t>TUBO</t>
  </si>
  <si>
    <t>MAT.06.023.0002</t>
  </si>
  <si>
    <t>Carabina</t>
  </si>
  <si>
    <t>VASILHAME</t>
  </si>
  <si>
    <t>Central de recarga de cilindro de ar comprimido</t>
  </si>
  <si>
    <t>VIDRO</t>
  </si>
  <si>
    <t>MAT.06.023.0004</t>
  </si>
  <si>
    <t>Centrífuga</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</si>
  <si>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</si>
  <si>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</si>
  <si>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</si>
  <si>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</si>
  <si>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</si>
  <si>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</si>
  <si>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</si>
  <si>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</si>
  <si>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</si>
  <si>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</si>
  <si>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</si>
  <si>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</si>
  <si>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</si>
  <si>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</si>
  <si>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</si>
  <si>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</si>
  <si>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</si>
  <si>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</si>
  <si>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</si>
  <si>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</si>
  <si>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</si>
  <si>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</si>
  <si>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</si>
  <si>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</si>
  <si>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</si>
  <si>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</si>
  <si>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</si>
  <si>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</si>
  <si>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</si>
  <si>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</si>
  <si>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</si>
  <si>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</si>
  <si>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</si>
  <si>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</si>
  <si>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</si>
  <si>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</si>
  <si>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</si>
  <si>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 xml:space="preserve">Cursos livres </t>
  </si>
  <si>
    <t>MAT.07.029.0004</t>
  </si>
  <si>
    <t>MAT.07.029.0005</t>
  </si>
  <si>
    <t xml:space="preserve">Desencarcerador </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</si>
  <si>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</si>
  <si>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</si>
  <si>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</si>
  <si>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</si>
  <si>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</si>
  <si>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</si>
  <si>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</si>
  <si>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</si>
  <si>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</si>
  <si>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</si>
  <si>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</si>
  <si>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</si>
  <si>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</si>
  <si>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</si>
  <si>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</si>
  <si>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</si>
  <si>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</si>
  <si>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</si>
  <si>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</si>
  <si>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</si>
  <si>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</si>
  <si>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</si>
  <si>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</si>
  <si>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</si>
  <si>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</si>
  <si>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</si>
  <si>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</si>
  <si>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</si>
  <si>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Equipamentos Aparelhos e Materiais Médico-Hospitalares</t>
  </si>
  <si>
    <t>MAT.10.039.0002</t>
  </si>
  <si>
    <t>Equipamentos Aparelhos e Materiais Odontológicos</t>
  </si>
  <si>
    <t xml:space="preserve">Equipamentos de respiração com fornecimento de ar (SABA) </t>
  </si>
  <si>
    <t xml:space="preserve">Equipamentos tecnológicos para preparação de amostras e análise de vestígios químicos e biológicos </t>
  </si>
  <si>
    <t xml:space="preserve">Escada </t>
  </si>
  <si>
    <t>MAT.10.039.0006</t>
  </si>
  <si>
    <t>Escudo</t>
  </si>
  <si>
    <t>Espargidor em Geral</t>
  </si>
  <si>
    <t xml:space="preserve">Espectrômetro </t>
  </si>
  <si>
    <t>MAT.10.040.0003</t>
  </si>
  <si>
    <t>Espingarda</t>
  </si>
  <si>
    <t>MAT.10.041.0001</t>
  </si>
  <si>
    <t xml:space="preserve">Estantes Deslizantes </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</si>
  <si>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</si>
  <si>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</si>
  <si>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</si>
  <si>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</si>
  <si>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</si>
  <si>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</si>
  <si>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</si>
  <si>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</si>
  <si>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</si>
  <si>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</si>
  <si>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</si>
  <si>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</si>
  <si>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</si>
  <si>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</si>
  <si>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</si>
  <si>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</si>
  <si>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</si>
  <si>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</si>
  <si>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</si>
  <si>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 xml:space="preserve">Gandola </t>
  </si>
  <si>
    <t>Gaveteiro</t>
  </si>
  <si>
    <t>Geladeira</t>
  </si>
  <si>
    <t xml:space="preserve">Geradores </t>
  </si>
  <si>
    <t>Granada em Geral</t>
  </si>
  <si>
    <t>SER.11.050.0001</t>
  </si>
  <si>
    <t>Gravadores de ambiente</t>
  </si>
  <si>
    <t>SER.11.051.0001</t>
  </si>
  <si>
    <t>Impressora 3D</t>
  </si>
  <si>
    <t>SER.11.052.0001</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</si>
  <si>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</si>
  <si>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</si>
  <si>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</si>
  <si>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</si>
  <si>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</si>
  <si>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</si>
  <si>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</si>
  <si>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</si>
  <si>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</si>
  <si>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</si>
  <si>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</si>
  <si>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</si>
  <si>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</si>
  <si>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</si>
  <si>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</si>
  <si>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</si>
  <si>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</si>
  <si>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</si>
  <si>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</si>
  <si>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</si>
  <si>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</si>
  <si>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</si>
  <si>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</si>
  <si>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</si>
  <si>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</si>
  <si>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</si>
  <si>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</si>
  <si>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</si>
  <si>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</si>
  <si>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</si>
  <si>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</si>
  <si>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</si>
  <si>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</si>
  <si>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</si>
  <si>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</si>
  <si>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</si>
  <si>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</si>
  <si>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</si>
  <si>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</si>
  <si>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</si>
  <si>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</si>
  <si>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</si>
  <si>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</si>
  <si>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</si>
  <si>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</si>
  <si>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</si>
  <si>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</si>
  <si>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</si>
  <si>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</si>
  <si>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</si>
  <si>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</si>
  <si>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</si>
  <si>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</si>
  <si>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</si>
  <si>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</si>
  <si>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</si>
  <si>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</si>
  <si>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</si>
  <si>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</si>
  <si>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</si>
  <si>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</si>
  <si>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</si>
  <si>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</si>
  <si>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</si>
  <si>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</si>
  <si>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</si>
  <si>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</si>
  <si>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</si>
  <si>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</si>
  <si>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</si>
  <si>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</si>
  <si>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</si>
  <si>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</si>
  <si>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</si>
  <si>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</si>
  <si>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</si>
  <si>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</si>
  <si>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 xml:space="preserve">Risco e Compliance </t>
  </si>
  <si>
    <t>Roteador</t>
  </si>
  <si>
    <t xml:space="preserve">Sacos Mortuários </t>
  </si>
  <si>
    <t xml:space="preserve">Scanner 3D </t>
  </si>
  <si>
    <t xml:space="preserve">Seminários </t>
  </si>
  <si>
    <t>Sensor de imagem para embarcação</t>
  </si>
  <si>
    <t xml:space="preserve">Serra para crânio </t>
  </si>
  <si>
    <t>Serviço de Publicidade</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</si>
  <si>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</si>
  <si>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</si>
  <si>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</si>
  <si>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</si>
  <si>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</si>
  <si>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</si>
  <si>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</si>
  <si>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</si>
  <si>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</si>
  <si>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</si>
  <si>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</si>
  <si>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</si>
  <si>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</si>
  <si>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</si>
  <si>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</si>
  <si>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</si>
  <si>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</si>
  <si>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</si>
  <si>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</si>
  <si>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</si>
  <si>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</si>
  <si>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</si>
  <si>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</si>
  <si>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</si>
  <si>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</si>
  <si>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</si>
  <si>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</si>
  <si>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 xml:space="preserve">Veiculo para transporte de cadáveres (tipo rabecão) </t>
  </si>
  <si>
    <t xml:space="preserve">Ventiladores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</si>
</sst>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2">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vertical="center" wrapText="1"/>
    </xf>
    <xf numFmtId="49" fontId="0" fillId="0" borderId="0" xfId="0" applyNumberFormat="1" applyAlignment="1">
      <alignment horizontal="left"/>
    </xf>
    <xf numFmtId="49" fontId="2" fillId="0" borderId="0" xfId="0" applyNumberFormat="1" applyFont="1" applyAlignment="1">
      <alignment horizontal="left" vertical="center"/>
    </xf>
    <xf numFmtId="49" fontId="0" fillId="0" borderId="0" xfId="0" applyNumberFormat="1" applyAlignment="1">
      <alignment horizontal="center" vertical="center"/>
    </xf>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uerllen Félix" id="{778BDFDF-E905-47F7-A292-273577758249}" userId="S::hfelixxx_hotmail.com#ext#@justicagovbr.onmicrosoft.com::d10994f7-48e6-4189-ab71-c1b674786c0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55" dT="2023-09-12T12:24:50.59" personId="{778BDFDF-E905-47F7-A292-273577758249}" id="{33B4AA3D-C1CB-4EC7-85EE-10523F7FA04A}">
    <text>Meta 04 do PESP*: Reduzir a taxa estadual de mortes violentas de mulheres para até 2 mortes por 100 mil mulheres até 2030.</text>
  </threadedComment>
  <threadedComment ref="P56" dT="2023-09-12T12:24:50.59" personId="{778BDFDF-E905-47F7-A292-273577758249}" id="{B720A02F-08F8-4633-B4E0-DBE7E2BC6FB0}">
    <text>Meta 04 do PESP*: Reduzir a taxa estadual de mortes violentas de mulheres para até 2 mortes por 100 mil mulheres até 2030.</text>
  </threadedComment>
  <threadedComment ref="P57" dT="2023-09-12T12:24:50.59" personId="{778BDFDF-E905-47F7-A292-273577758249}" id="{5C626B61-897D-4B87-B740-90CAED30A417}">
    <text>Meta 04 do PESP*: Reduzir a taxa estadual de mortes violentas de mulheres para até 2 mortes por 100 mil mulheres até 2030.</text>
  </threadedComment>
  <threadedComment ref="P58" dT="2023-09-12T12:24:50.59" personId="{778BDFDF-E905-47F7-A292-273577758249}" id="{A8912068-A50E-46BA-A19E-30A08843449B}">
    <text>Meta 04 do PESP*: Reduzir a taxa estadual de mortes violentas de mulheres para até 2 mortes por 100 mil mulheres até 2030.</text>
  </threadedComment>
  <threadedComment ref="P59" dT="2023-09-12T12:24:50.59" personId="{778BDFDF-E905-47F7-A292-273577758249}" id="{93CEB8ED-BCC3-4D5E-8590-E954D3058F9E}">
    <text>Meta 04 do PESP*: Reduzir a taxa estadual de mortes violentas de mulheres para até 2 mortes por 100 mil mulheres até 2030.</text>
  </threadedComment>
  <threadedComment ref="P60" dT="2023-09-12T12:24:50.59" personId="{778BDFDF-E905-47F7-A292-273577758249}" id="{35F64354-2B90-4E22-A1B6-B655DA5CC568}">
    <text>Meta 04 do PESP*: Reduzir a taxa estadual de mortes violentas de mulheres para até 2 mortes por 100 mil mulheres até 2030.</text>
  </threadedComment>
  <threadedComment ref="P61" dT="2023-09-12T12:24:50.59" personId="{778BDFDF-E905-47F7-A292-273577758249}" id="{93A04596-1782-46C8-BB3C-214A77C9D323}">
    <text>Meta 04 do PESP*: Reduzir a taxa estadual de mortes violentas de mulheres para até 2 mortes por 100 mil mulheres até 2030.</text>
  </threadedComment>
  <threadedComment ref="P62" dT="2023-09-12T12:24:50.59" personId="{778BDFDF-E905-47F7-A292-273577758249}" id="{CA89CD25-2259-4032-AF46-B48AF08CE786}">
    <text>Meta 04 do PESP*: Reduzir a taxa estadual de mortes violentas de mulheres para até 2 mortes por 100 mil mulheres até 2030.</text>
  </threadedComment>
  <threadedComment ref="P63" dT="2023-09-12T12:24:50.59" personId="{778BDFDF-E905-47F7-A292-273577758249}" id="{68C0187F-6F7D-4532-B1B5-A806373CEBD5}">
    <text>Meta 04 do PESP*: Reduzir a taxa estadual de mortes violentas de mulheres para até 2 mortes por 100 mil mulheres até 2030.</text>
  </threadedComment>
  <threadedComment ref="P64" dT="2023-09-12T12:24:50.59" personId="{778BDFDF-E905-47F7-A292-273577758249}" id="{126CBC99-15A2-4A47-90B8-B97A30969BD8}">
    <text>Meta 04 do PESP*: Reduzir a taxa estadual de mortes violentas de mulheres para até 2 mortes por 100 mil mulheres até 2030.</text>
  </threadedComment>
  <threadedComment ref="P65" dT="2023-09-12T12:24:50.59" personId="{778BDFDF-E905-47F7-A292-273577758249}" id="{27354211-E7DA-4B6D-A574-CEC8E01A2F76}">
    <text>Meta 04 do PESP*: Reduzir a taxa estadual de mortes violentas de mulheres para até 2 mortes por 100 mil mulheres até 2030.</text>
  </threadedComment>
  <threadedComment ref="P66" dT="2023-09-12T12:24:50.59" personId="{778BDFDF-E905-47F7-A292-273577758249}" id="{D975413A-3A80-492A-8DD8-9D44BC7EAD03}">
    <text>Meta 04 do PESP*: Reduzir a taxa estadual de mortes violentas de mulheres para até 2 mortes por 100 mil mulheres até 2030.</text>
  </threadedComment>
  <threadedComment ref="P67" dT="2023-09-12T12:24:50.59" personId="{778BDFDF-E905-47F7-A292-273577758249}" id="{10B0C905-906D-480F-87CF-0E7626E128D9}">
    <text>Meta 04 do PESP*: Reduzir a taxa estadual de mortes violentas de mulheres para até 2 mortes por 100 mil mulheres até 2030.</text>
  </threadedComment>
  <threadedComment ref="P68" dT="2023-09-12T12:24:50.59" personId="{778BDFDF-E905-47F7-A292-273577758249}" id="{DBCFC90B-359A-4275-9924-25F839BD3492}">
    <text>Meta 04 do PESP*: Reduzir a taxa estadual de mortes violentas de mulheres para até 2 mortes por 100 mil mulheres até 2030.</text>
  </threadedComment>
  <threadedComment ref="P69" dT="2023-09-12T12:24:50.59" personId="{778BDFDF-E905-47F7-A292-273577758249}" id="{C92AA8D0-1177-4919-9390-3B1DDB5EBAD7}">
    <text>Meta 04 do PESP*: Reduzir a taxa estadual de mortes violentas de mulheres para até 2 mortes por 100 mil mulheres até 2030.</text>
  </threadedComment>
  <threadedComment ref="P70" dT="2023-09-12T12:24:50.59" personId="{778BDFDF-E905-47F7-A292-273577758249}" id="{FE3023E5-1F1D-4774-9B17-39CE0F9E32FB}">
    <text>Meta 04 do PESP*: Reduzir a taxa estadual de mortes violentas de mulheres para até 2 mortes por 100 mil mulheres até 2030.</text>
  </threadedComment>
  <threadedComment ref="P71" dT="2023-09-12T12:24:50.59" personId="{778BDFDF-E905-47F7-A292-273577758249}" id="{5A3629D8-74D3-48AD-BC4A-726B416485C1}">
    <text>Meta 04 do PESP*: Reduzir a taxa estadual de mortes violentas de mulheres para até 2 mortes por 100 mil mulheres até 2030.</text>
  </threadedComment>
  <threadedComment ref="P72" dT="2023-09-12T12:24:50.59" personId="{778BDFDF-E905-47F7-A292-273577758249}" id="{FFE41C52-8903-475F-B877-2EE3FE9B5853}">
    <text>Meta 04 do PESP*: Reduzir a taxa estadual de mortes violentas de mulheres para até 2 mortes por 100 mil mulheres até 2030.</text>
  </threadedComment>
  <threadedComment ref="P73" dT="2023-09-12T12:24:50.59" personId="{778BDFDF-E905-47F7-A292-273577758249}" id="{C8477CAB-D0A9-43B5-B679-B414E0B6432E}">
    <text>Meta 04 do PESP*: Reduzir a taxa estadual de mortes violentas de mulheres para até 2 mortes por 100 mil mulheres até 2030.</text>
  </threadedComment>
  <threadedComment ref="P74" dT="2023-09-12T12:24:50.59" personId="{778BDFDF-E905-47F7-A292-273577758249}" id="{0639BC7B-BFA9-4F77-92B9-0877A426AB1E}">
    <text>Meta 04 do PESP*: Reduzir a taxa estadual de mortes violentas de mulheres para até 2 mortes por 100 mil mulheres até 2030.</text>
  </threadedComment>
  <threadedComment ref="P75" dT="2023-09-12T12:24:50.59" personId="{778BDFDF-E905-47F7-A292-273577758249}" id="{7DE4340E-12AB-4CC4-AEEF-C60610455EDF}">
    <text>Meta 04 do PESP*: Reduzir a taxa estadual de mortes violentas de mulheres para até 2 mortes por 100 mil mulheres até 2030.</text>
  </threadedComment>
  <threadedComment ref="P76" dT="2023-09-12T12:24:50.59" personId="{778BDFDF-E905-47F7-A292-273577758249}" id="{B8F0A427-00FD-4C73-9F51-E15419C2EB19}">
    <text>Meta 04 do PESP*: Reduzir a taxa estadual de mortes violentas de mulheres para até 2 mortes por 100 mil mulheres até 2030.</text>
  </threadedComment>
  <threadedComment ref="P77" dT="2023-09-12T12:24:50.59" personId="{778BDFDF-E905-47F7-A292-273577758249}" id="{3A258ADA-3FB7-456F-9B5A-CE5A1FE47985}">
    <text>Meta 04 do PESP*: Reduzir a taxa estadual de mortes violentas de mulheres para até 2 mortes por 100 mil mulheres até 2030.</text>
  </threadedComment>
  <threadedComment ref="P78" dT="2023-09-12T12:24:50.59" personId="{778BDFDF-E905-47F7-A292-273577758249}" id="{BA6BA644-E017-4A26-8105-CA8F711BD917}">
    <text>Meta 04 do PESP*: Reduzir a taxa estadual de mortes violentas de mulheres para até 2 mortes por 100 mil mulheres até 2030.</text>
  </threadedComment>
  <threadedComment ref="P79" dT="2023-09-12T12:24:50.59" personId="{778BDFDF-E905-47F7-A292-273577758249}" id="{84524CEB-545F-4D3B-B02F-92EC8E432703}">
    <text>Meta 04 do PESP*: Reduzir a taxa estadual de mortes violentas de mulheres para até 2 mortes por 100 mil mulheres até 2030.</text>
  </threadedComment>
  <threadedComment ref="P80" dT="2023-09-12T12:24:50.59" personId="{778BDFDF-E905-47F7-A292-273577758249}" id="{ADD640FB-1FA4-4966-A8FF-176B4C633F61}">
    <text>Meta 04 do PESP*: Reduzir a taxa estadual de mortes violentas de mulheres para até 2 mortes por 100 mil mulheres até 2030.</text>
  </threadedComment>
  <threadedComment ref="P81" dT="2023-09-12T12:24:50.59" personId="{778BDFDF-E905-47F7-A292-273577758249}" id="{B3A7A10C-5D6E-491D-A910-3F0FE1A13DC9}">
    <text>Meta 04 do PESP*: Reduzir a taxa estadual de mortes violentas de mulheres para até 2 mortes por 100 mil mulheres até 2030.</text>
  </threadedComment>
  <threadedComment ref="P82" dT="2023-09-12T12:24:50.59" personId="{778BDFDF-E905-47F7-A292-273577758249}" id="{E1D6A5FD-3E6A-4B48-93AD-7303EE56EB57}">
    <text>Meta 04 do PESP*: Reduzir a taxa estadual de mortes violentas de mulheres para até 2 mortes por 100 mil mulheres até 2030.</text>
  </threadedComment>
  <threadedComment ref="P83" dT="2023-09-12T12:24:50.59" personId="{778BDFDF-E905-47F7-A292-273577758249}" id="{E90FB814-20F5-4B6C-A59E-EFA56FFE5AFF}">
    <text>Meta 04 do PESP*: Reduzir a taxa estadual de mortes violentas de mulheres para até 2 mortes por 100 mil mulheres até 2030.</text>
  </threadedComment>
  <threadedComment ref="P84" dT="2023-09-12T12:24:50.59" personId="{778BDFDF-E905-47F7-A292-273577758249}" id="{91BDC744-012F-46E7-9326-174409B3D1BD}">
    <text>Meta 04 do PESP*: Reduzir a taxa estadual de mortes violentas de mulheres para até 2 mortes por 100 mil mulheres até 2030.</text>
  </threadedComment>
  <threadedComment ref="P85" dT="2023-09-12T12:24:50.59" personId="{778BDFDF-E905-47F7-A292-273577758249}" id="{D7ABC20C-1147-4A62-88F8-3362A4437783}">
    <text>Meta 04 do PESP*: Reduzir a taxa estadual de mortes violentas de mulheres para até 2 mortes por 100 mil mulheres até 2030.</text>
  </threadedComment>
  <threadedComment ref="P86" dT="2023-09-12T12:24:50.59" personId="{778BDFDF-E905-47F7-A292-273577758249}" id="{B5C89149-933F-4CA3-AF4B-8DC66AF89875}">
    <text>Meta 04 do PESP*: Reduzir a taxa estadual de mortes violentas de mulheres para até 2 mortes por 100 mil mulheres até 2030.</text>
  </threadedComment>
  <threadedComment ref="P87" dT="2023-09-12T12:24:50.59" personId="{778BDFDF-E905-47F7-A292-273577758249}" id="{DF934AE5-72B8-4164-B500-F6234DA67EDD}">
    <text>Meta 04 do PESP*: Reduzir a taxa estadual de mortes violentas de mulheres para até 2 mortes por 100 mil mulheres até 2030.</text>
  </threadedComment>
  <threadedComment ref="P88" dT="2023-09-12T12:24:50.59" personId="{778BDFDF-E905-47F7-A292-273577758249}" id="{6ABA869D-9C15-4592-9EBC-9A5F5D7EC327}">
    <text>Meta 04 do PESP*: Reduzir a taxa estadual de mortes violentas de mulheres para até 2 mortes por 100 mil mulheres até 2030.</text>
  </threadedComment>
  <threadedComment ref="P89" dT="2023-09-12T12:24:50.59" personId="{778BDFDF-E905-47F7-A292-273577758249}" id="{671444CB-0384-40E6-92EA-2D431676CFE7}">
    <text>Meta 04 do PESP*: Reduzir a taxa estadual de mortes violentas de mulheres para até 2 mortes por 100 mil mulheres até 2030.</text>
  </threadedComment>
  <threadedComment ref="P90" dT="2023-09-12T12:24:50.59" personId="{778BDFDF-E905-47F7-A292-273577758249}" id="{BCA5AC2A-6A1B-4165-AEA5-3B4177E0E73A}">
    <text>Meta 04 do PESP*: Reduzir a taxa estadual de mortes violentas de mulheres para até 2 mortes por 100 mil mulheres até 2030.</text>
  </threadedComment>
  <threadedComment ref="P91" dT="2023-09-12T12:24:50.59" personId="{778BDFDF-E905-47F7-A292-273577758249}" id="{A85D81EE-33CB-4323-9258-EC02E262F1EF}">
    <text>Meta 04 do PESP*: Reduzir a taxa estadual de mortes violentas de mulheres para até 2 mortes por 100 mil mulheres até 2030.</text>
  </threadedComment>
  <threadedComment ref="P92" dT="2023-09-12T12:24:50.59" personId="{778BDFDF-E905-47F7-A292-273577758249}" id="{09301ECD-3856-48AA-8655-8D8E97BD16D8}">
    <text>Meta 04 do PESP*: Reduzir a taxa estadual de mortes violentas de mulheres para até 2 mortes por 100 mil mulheres até 2030.</text>
  </threadedComment>
  <threadedComment ref="P93" dT="2023-09-12T12:24:50.59" personId="{778BDFDF-E905-47F7-A292-273577758249}" id="{8F1B5F44-AC1F-49C6-9AA4-A4B7E2BB2473}">
    <text>Meta 04 do PESP*: Reduzir a taxa estadual de mortes violentas de mulheres para até 2 mortes por 100 mil mulheres até 2030.</text>
  </threadedComment>
  <threadedComment ref="P94" dT="2023-09-12T12:24:50.59" personId="{778BDFDF-E905-47F7-A292-273577758249}" id="{E9C5D26B-AB53-41F1-A95E-69739A260AB5}">
    <text>Meta 04 do PESP*: Reduzir a taxa estadual de mortes violentas de mulheres para até 2 mortes por 100 mil mulheres até 2030.</text>
  </threadedComment>
  <threadedComment ref="P95" dT="2023-09-12T12:24:50.59" personId="{778BDFDF-E905-47F7-A292-273577758249}" id="{99999900-52D9-4275-8530-A8F72CD5A62B}">
    <text>Meta 04 do PESP*: Reduzir a taxa estadual de mortes violentas de mulheres para até 2 mortes por 100 mil mulheres até 2030.</text>
  </threadedComment>
  <threadedComment ref="P96" dT="2023-09-12T12:24:50.59" personId="{778BDFDF-E905-47F7-A292-273577758249}" id="{F65E55C6-3298-46D8-9E53-752CDA62F2EE}">
    <text>Meta 04 do PESP*: Reduzir a taxa estadual de mortes violentas de mulheres para até 2 mortes por 100 mil mulheres até 2030.</text>
  </threadedComment>
  <threadedComment ref="P97" dT="2023-09-12T12:24:50.59" personId="{778BDFDF-E905-47F7-A292-273577758249}" id="{9663055E-38B4-4BDF-8E89-771561DC1650}">
    <text>Meta 04 do PESP*: Reduzir a taxa estadual de mortes violentas de mulheres para até 2 mortes por 100 mil mulheres até 2030.</text>
  </threadedComment>
  <threadedComment ref="P98" dT="2023-09-12T12:24:50.59" personId="{778BDFDF-E905-47F7-A292-273577758249}" id="{57F93957-5242-4610-88AF-0D16A795F547}">
    <text>Meta 04 do PESP*: Reduzir a taxa estadual de mortes violentas de mulheres para até 2 mortes por 100 mil mulheres até 2030.</text>
  </threadedComment>
  <threadedComment ref="P99" dT="2023-09-12T12:24:50.59" personId="{778BDFDF-E905-47F7-A292-273577758249}" id="{892A785D-8F18-4062-8A8B-6F8AD41ED3CE}">
    <text>Meta 04 do PESP*: Reduzir a taxa estadual de mortes violentas de mulheres para até 2 mortes por 100 mil mulheres até 2030.</text>
  </threadedComment>
  <threadedComment ref="P100" dT="2023-09-12T12:24:50.59" personId="{778BDFDF-E905-47F7-A292-273577758249}" id="{E5CDF002-5DF6-4E0B-B9FE-DF222461DDC3}">
    <text>Meta 04 do PESP*: Reduzir a taxa estadual de mortes violentas de mulheres para até 2 mortes por 100 mil mulheres até 2030.</text>
  </threadedComment>
  <threadedComment ref="P101" dT="2023-09-12T12:24:50.59" personId="{778BDFDF-E905-47F7-A292-273577758249}" id="{F89E51C9-CACE-4D76-AC5C-E574F535D93A}">
    <text>Meta 04 do PESP*: Reduzir a taxa estadual de mortes violentas de mulheres para até 2 mortes por 100 mil mulheres até 2030.</text>
  </threadedComment>
  <threadedComment ref="P102" dT="2023-09-12T12:24:50.59" personId="{778BDFDF-E905-47F7-A292-273577758249}" id="{1DB8E83B-3E9F-4E0D-9C3E-B742E844D1BA}">
    <text>Meta 04 do PESP*: Reduzir a taxa estadual de mortes violentas de mulheres para até 2 mortes por 100 mil mulheres até 2030.</text>
  </threadedComment>
  <threadedComment ref="P103" dT="2023-09-12T12:24:50.59" personId="{778BDFDF-E905-47F7-A292-273577758249}" id="{67928A6B-AA79-4ABA-A3B9-5D9F685D6054}">
    <text>Meta 04 do PESP*: Reduzir a taxa estadual de mortes violentas de mulheres para até 2 mortes por 100 mil mulheres até 2030.</text>
  </threadedComment>
  <threadedComment ref="P104" dT="2023-09-12T12:24:50.59" personId="{778BDFDF-E905-47F7-A292-273577758249}" id="{108CF197-B789-4E80-892E-C97B3CC572A8}">
    <text>Meta 04 do PESP*: Reduzir a taxa estadual de mortes violentas de mulheres para até 2 mortes por 100 mil mulheres até 2030.</text>
  </threadedComment>
  <threadedComment ref="P105" dT="2023-09-12T12:24:50.59" personId="{778BDFDF-E905-47F7-A292-273577758249}" id="{E83CE4C0-2166-4F56-872F-AA66A42D4446}">
    <text>Meta 04 do PESP*: Reduzir a taxa estadual de mortes violentas de mulheres para até 2 mortes por 100 mil mulheres até 2030.</text>
  </threadedComment>
  <threadedComment ref="P106" dT="2023-09-12T12:24:50.59" personId="{778BDFDF-E905-47F7-A292-273577758249}" id="{8E7A1D74-DB3A-4A5F-8153-0A05FA2D4BC1}">
    <text>Meta 04 do PESP*: Reduzir a taxa estadual de mortes violentas de mulheres para até 2 mortes por 100 mil mulheres até 2030.</text>
  </threadedComment>
  <threadedComment ref="P107" dT="2023-09-12T12:24:50.59" personId="{778BDFDF-E905-47F7-A292-273577758249}" id="{99C3759C-0647-465D-AFCB-54004C880B67}">
    <text>Meta 04 do PESP*: Reduzir a taxa estadual de mortes violentas de mulheres para até 2 mortes por 100 mil mulheres até 2030.</text>
  </threadedComment>
  <threadedComment ref="P108" dT="2023-09-12T12:24:50.59" personId="{778BDFDF-E905-47F7-A292-273577758249}" id="{D47BB495-1122-43C5-A73F-5BCE46FF5AA7}">
    <text>Meta 04 do PESP*: Reduzir a taxa estadual de mortes violentas de mulheres para até 2 mortes por 100 mil mulheres até 2030.</text>
  </threadedComment>
  <threadedComment ref="P109" dT="2023-09-12T12:24:50.59" personId="{778BDFDF-E905-47F7-A292-273577758249}" id="{F6F08885-7B60-4F77-9693-1369F148D6ED}">
    <text>Meta 04 do PESP*: Reduzir a taxa estadual de mortes violentas de mulheres para até 2 mortes por 100 mil mulheres até 2030.</text>
  </threadedComment>
  <threadedComment ref="P110" dT="2023-09-12T12:24:50.59" personId="{778BDFDF-E905-47F7-A292-273577758249}" id="{5213A902-1D6B-48FC-8710-898919A63794}">
    <text>Meta 04 do PESP*: Reduzir a taxa estadual de mortes violentas de mulheres para até 2 mortes por 100 mil mulheres até 2030.</text>
  </threadedComment>
  <threadedComment ref="P111" dT="2023-09-12T12:24:50.59" personId="{778BDFDF-E905-47F7-A292-273577758249}" id="{192B0D34-3A93-4229-AC8B-86F180865716}">
    <text>Meta 04 do PESP*: Reduzir a taxa estadual de mortes violentas de mulheres para até 2 mortes por 100 mil mulheres até 2030.</text>
  </threadedComment>
  <threadedComment ref="P112" dT="2023-09-12T12:24:50.59" personId="{778BDFDF-E905-47F7-A292-273577758249}" id="{97FC7BC5-1767-4DEC-B7A2-E38C0EF4C517}">
    <text>Meta 04 do PESP*: Reduzir a taxa estadual de mortes violentas de mulheres para até 2 mortes por 100 mil mulheres até 2030.</text>
  </threadedComment>
  <threadedComment ref="P113" dT="2023-09-12T12:24:50.59" personId="{778BDFDF-E905-47F7-A292-273577758249}" id="{56EB9ED2-79C0-4A35-945D-2433841B0692}">
    <text>Meta 04 do PESP*: Reduzir a taxa estadual de mortes violentas de mulheres para até 2 mortes por 100 mil mulheres até 2030.</text>
  </threadedComment>
  <threadedComment ref="P114" dT="2023-09-12T12:24:50.59" personId="{778BDFDF-E905-47F7-A292-273577758249}" id="{20082859-97F3-4CDA-9992-1016D7F88584}">
    <text>Meta 04 do PESP*: Reduzir a taxa estadual de mortes violentas de mulheres para até 2 mortes por 100 mil mulheres até 2030.</text>
  </threadedComment>
  <threadedComment ref="P115" dT="2023-09-12T12:24:50.59" personId="{778BDFDF-E905-47F7-A292-273577758249}" id="{BDD671CE-1616-4DDE-93A7-05154C2FD964}">
    <text>Meta 04 do PESP*: Reduzir a taxa estadual de mortes violentas de mulheres para até 2 mortes por 100 mil mulheres até 2030.</text>
  </threadedComment>
  <threadedComment ref="P116" dT="2023-09-12T12:24:50.59" personId="{778BDFDF-E905-47F7-A292-273577758249}" id="{E8F11524-E3DF-47E5-BE04-A9D4696BF078}">
    <text>Meta 04 do PESP*: Reduzir a taxa estadual de mortes violentas de mulheres para até 2 mortes por 100 mil mulheres até 2030.</text>
  </threadedComment>
  <threadedComment ref="P117" dT="2023-09-12T12:24:50.59" personId="{778BDFDF-E905-47F7-A292-273577758249}" id="{4B961971-512F-4C0D-A098-33209B9DE7B7}">
    <text>Meta 04 do PESP*: Reduzir a taxa estadual de mortes violentas de mulheres para até 2 mortes por 100 mil mulheres até 2030.</text>
  </threadedComment>
  <threadedComment ref="P118" dT="2023-09-12T12:24:50.59" personId="{778BDFDF-E905-47F7-A292-273577758249}" id="{5FD9B3CE-F3C3-4681-9558-EFD41E36B6B1}">
    <text>Meta 04 do PESP*: Reduzir a taxa estadual de mortes violentas de mulheres para até 2 mortes por 100 mil mulheres até 2030.</text>
  </threadedComment>
  <threadedComment ref="P119" dT="2023-09-12T12:24:50.59" personId="{778BDFDF-E905-47F7-A292-273577758249}" id="{79B5FA97-8ABE-4420-A138-DF8112935CE7}">
    <text>Meta 04 do PESP*: Reduzir a taxa estadual de mortes violentas de mulheres para até 2 mortes por 100 mil mulheres até 2030.</text>
  </threadedComment>
  <threadedComment ref="P120" dT="2023-09-12T12:24:50.59" personId="{778BDFDF-E905-47F7-A292-273577758249}" id="{7D3FD7FB-2FA8-4228-83CB-C7B5A54747DB}">
    <text>Meta 04 do PESP*: Reduzir a taxa estadual de mortes violentas de mulheres para até 2 mortes por 100 mil mulheres até 2030.</text>
  </threadedComment>
  <threadedComment ref="P121" dT="2023-09-12T12:24:50.59" personId="{778BDFDF-E905-47F7-A292-273577758249}" id="{28AD8F19-1977-4190-92F8-21147CCED396}">
    <text>Meta 04 do PESP*: Reduzir a taxa estadual de mortes violentas de mulheres para até 2 mortes por 100 mil mulheres até 2030.</text>
  </threadedComment>
  <threadedComment ref="P122" dT="2023-09-12T12:24:50.59" personId="{778BDFDF-E905-47F7-A292-273577758249}" id="{9C4DF8AB-A6BA-497E-9997-ED053E955794}">
    <text>Meta 04 do PESP*: Reduzir a taxa estadual de mortes violentas de mulheres para até 2 mortes por 100 mil mulheres até 2030.</text>
  </threadedComment>
  <threadedComment ref="P123" dT="2023-09-12T12:24:50.59" personId="{778BDFDF-E905-47F7-A292-273577758249}" id="{F9440FE8-FCD4-4FE0-AD71-3EB5FB7ED70D}">
    <text>Meta 04 do PESP*: Reduzir a taxa estadual de mortes violentas de mulheres para até 2 mortes por 100 mil mulheres até 2030.</text>
  </threadedComment>
  <threadedComment ref="P124" dT="2023-09-12T12:24:50.59" personId="{778BDFDF-E905-47F7-A292-273577758249}" id="{14C8C3E8-A60C-46CA-928D-9BE20F0060AC}">
    <text>Meta 04 do PESP*: Reduzir a taxa estadual de mortes violentas de mulheres para até 2 mortes por 100 mil mulheres até 2030.</text>
  </threadedComment>
  <threadedComment ref="P125" dT="2023-09-12T12:24:50.59" personId="{778BDFDF-E905-47F7-A292-273577758249}" id="{B5B4CF47-6E38-4DE9-8A3E-0179C4CD868F}">
    <text>Meta 04 do PESP*: Reduzir a taxa estadual de mortes violentas de mulheres para até 2 mortes por 100 mil mulheres até 2030.</text>
  </threadedComment>
  <threadedComment ref="P126" dT="2023-09-12T12:24:50.59" personId="{778BDFDF-E905-47F7-A292-273577758249}" id="{D6808563-B2B1-41B5-9E11-AF39247A6299}">
    <text>Meta 04 do PESP*: Reduzir a taxa estadual de mortes violentas de mulheres para até 2 mortes por 100 mil mulheres até 2030.</text>
  </threadedComment>
  <threadedComment ref="P127" dT="2023-09-12T12:24:50.59" personId="{778BDFDF-E905-47F7-A292-273577758249}" id="{6F2759F2-8034-4E45-A371-93E1A847D87F}">
    <text>Meta 04 do PESP*: Reduzir a taxa estadual de mortes violentas de mulheres para até 2 mortes por 100 mil mulheres até 2030.</text>
  </threadedComment>
  <threadedComment ref="P128" dT="2023-09-12T12:24:50.59" personId="{778BDFDF-E905-47F7-A292-273577758249}" id="{52F99401-9FF5-4D87-9476-665FD3AB2DF7}">
    <text>Meta 04 do PESP*: Reduzir a taxa estadual de mortes violentas de mulheres para até 2 mortes por 100 mil mulheres até 2030.</text>
  </threadedComment>
  <threadedComment ref="P129" dT="2023-09-12T12:24:50.59" personId="{778BDFDF-E905-47F7-A292-273577758249}" id="{7436CCB0-F51A-4BB0-9EE2-09C942E042C4}">
    <text>Meta 04 do PESP*: Reduzir a taxa estadual de mortes violentas de mulheres para até 2 mortes por 100 mil mulheres até 2030.</text>
  </threadedComment>
  <threadedComment ref="P130" dT="2023-09-12T12:24:50.59" personId="{778BDFDF-E905-47F7-A292-273577758249}" id="{2A6BDF33-8A0F-45EF-AFDF-7EC08A446A5A}">
    <text>Meta 04 do PESP*: Reduzir a taxa estadual de mortes violentas de mulheres para até 2 mortes por 100 mil mulheres até 2030.</text>
  </threadedComment>
  <threadedComment ref="P131" dT="2023-09-12T12:24:50.59" personId="{778BDFDF-E905-47F7-A292-273577758249}" id="{9CC77655-8378-443D-94EB-B913E9244547}">
    <text>Meta 04 do PESP*: Reduzir a taxa estadual de mortes violentas de mulheres para até 2 mortes por 100 mil mulheres até 2030.</text>
  </threadedComment>
  <threadedComment ref="P132" dT="2023-09-12T12:24:50.59" personId="{778BDFDF-E905-47F7-A292-273577758249}" id="{602A1358-BF19-4C4B-8EFA-BD18244A1E1F}">
    <text>Meta 04 do PESP*: Reduzir a taxa estadual de mortes violentas de mulheres para até 2 mortes por 100 mil mulheres até 2030.</text>
  </threadedComment>
  <threadedComment ref="P133" dT="2023-09-12T12:24:50.59" personId="{778BDFDF-E905-47F7-A292-273577758249}" id="{BAB2F7CB-C452-46B5-9E30-6E9EE9DDBFF7}">
    <text>Meta 04 do PESP*: Reduzir a taxa estadual de mortes violentas de mulheres para até 2 mortes por 100 mil mulheres até 2030.</text>
  </threadedComment>
  <threadedComment ref="P134" dT="2023-09-12T12:24:50.59" personId="{778BDFDF-E905-47F7-A292-273577758249}" id="{4FD42285-167A-4CB8-8AA3-46398D260DD0}">
    <text>Meta 04 do PESP*: Reduzir a taxa estadual de mortes violentas de mulheres para até 2 mortes por 100 mil mulheres até 2030.</text>
  </threadedComment>
  <threadedComment ref="P135" dT="2023-09-12T12:24:50.59" personId="{778BDFDF-E905-47F7-A292-273577758249}" id="{CECE4271-E6E7-4433-90CE-A6D53F5F0A8F}">
    <text>Meta 04 do PESP*: Reduzir a taxa estadual de mortes violentas de mulheres para até 2 mortes por 100 mil mulheres até 2030.</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208"/>
  <sheetViews>
    <sheetView showGridLines="0" tabSelected="1" topLeftCell="A125" zoomScale="62" zoomScaleNormal="62" workbookViewId="0">
      <selection activeCell="F135" sqref="F135"/>
    </sheetView>
  </sheetViews>
  <sheetFormatPr defaultColWidth="20.7109375" defaultRowHeight="24" customHeight="1"/>
  <cols>
    <col min="1" max="1" width="22.42578125" style="24" customWidth="1"/>
    <col min="2" max="2" width="13.28515625" style="23" customWidth="1"/>
    <col min="3" max="3" width="49.7109375" style="19" customWidth="1"/>
    <col min="4" max="4" width="31.42578125" style="20" customWidth="1"/>
    <col min="5" max="5" width="42.5703125" style="19" customWidth="1"/>
    <col min="6" max="6" width="21" style="21" customWidth="1"/>
    <col min="7" max="7" width="18.140625" style="20" customWidth="1"/>
    <col min="8" max="8" width="22.7109375" style="20" customWidth="1"/>
    <col min="9" max="9" width="20" style="17" customWidth="1"/>
    <col min="10" max="10" width="15.5703125" style="17" customWidth="1"/>
    <col min="11" max="11" width="25.5703125" style="22" bestFit="1" customWidth="1"/>
    <col min="12" max="12" width="33.5703125" style="20" customWidth="1"/>
    <col min="13" max="13" width="34.5703125" style="20" customWidth="1"/>
    <col min="14" max="14" width="19.7109375" style="20" customWidth="1"/>
    <col min="15" max="15" width="30.85546875" style="20" customWidth="1"/>
    <col min="16" max="16" width="31" style="20" customWidth="1"/>
    <col min="17" max="16384" width="20.7109375" style="12"/>
  </cols>
  <sheetData>
    <row r="1" spans="1:16" s="6" customFormat="1" ht="103.5" customHeight="1">
      <c r="A1" s="53"/>
      <c r="B1" s="53"/>
      <c r="C1" s="53"/>
      <c r="D1" s="54" t="s">
        <v>0</v>
      </c>
      <c r="E1" s="54"/>
      <c r="F1" s="54"/>
      <c r="G1" s="54"/>
      <c r="H1" s="54"/>
      <c r="I1" s="54"/>
      <c r="J1" s="54"/>
      <c r="K1" s="54"/>
      <c r="L1" s="54"/>
      <c r="M1" s="27">
        <v>2023</v>
      </c>
      <c r="N1" s="51" t="s">
        <v>1</v>
      </c>
      <c r="O1" s="51"/>
      <c r="P1" s="51"/>
    </row>
    <row r="2" spans="1:16" s="6" customFormat="1" ht="61.5">
      <c r="A2" s="52" t="s">
        <v>2</v>
      </c>
      <c r="B2" s="52"/>
      <c r="C2" s="52"/>
      <c r="D2" s="52"/>
      <c r="E2" s="52"/>
      <c r="F2" s="52"/>
      <c r="G2" s="52"/>
      <c r="H2" s="52"/>
      <c r="I2" s="52"/>
      <c r="J2" s="52"/>
      <c r="K2" s="52"/>
      <c r="L2" s="52"/>
      <c r="M2" s="52"/>
      <c r="N2" s="52"/>
      <c r="O2" s="52"/>
      <c r="P2" s="52"/>
    </row>
    <row r="3" spans="1:16" ht="15.75">
      <c r="A3" s="7"/>
      <c r="B3" s="7"/>
      <c r="C3" s="7"/>
      <c r="D3" s="7"/>
      <c r="E3" s="7"/>
      <c r="F3" s="8"/>
      <c r="G3" s="9"/>
      <c r="H3" s="9"/>
      <c r="I3" s="10"/>
      <c r="J3" s="10"/>
      <c r="K3" s="11"/>
      <c r="L3" s="12"/>
      <c r="M3" s="12"/>
      <c r="N3" s="12"/>
      <c r="O3" s="12"/>
      <c r="P3" s="12"/>
    </row>
    <row r="4" spans="1:16" ht="39.75" customHeight="1">
      <c r="A4" s="50" t="s">
        <v>3</v>
      </c>
      <c r="B4" s="50"/>
      <c r="C4" s="50"/>
      <c r="D4" s="50"/>
      <c r="E4" s="50"/>
      <c r="F4" s="50"/>
      <c r="G4" s="50"/>
      <c r="H4" s="50"/>
      <c r="I4" s="50"/>
      <c r="J4" s="50"/>
      <c r="K4" s="50"/>
      <c r="L4" s="50"/>
      <c r="M4" s="50"/>
      <c r="N4" s="50"/>
      <c r="O4" s="50"/>
      <c r="P4" s="50"/>
    </row>
    <row r="5" spans="1:16" ht="30.75" customHeight="1">
      <c r="A5" s="26" t="s">
        <v>4</v>
      </c>
      <c r="B5" s="48" t="s">
        <v>5</v>
      </c>
      <c r="C5" s="48"/>
      <c r="D5" s="48"/>
      <c r="E5" s="48"/>
      <c r="F5" s="48"/>
      <c r="G5" s="48"/>
      <c r="H5" s="48"/>
      <c r="I5" s="48"/>
      <c r="J5" s="48"/>
      <c r="K5" s="48"/>
      <c r="L5" s="48"/>
      <c r="M5" s="48"/>
      <c r="N5" s="48"/>
      <c r="O5" s="48"/>
      <c r="P5" s="48"/>
    </row>
    <row r="6" spans="1:16" ht="38.25" customHeight="1">
      <c r="A6" s="26" t="s">
        <v>6</v>
      </c>
      <c r="B6" s="38" t="s">
        <v>7</v>
      </c>
      <c r="C6" s="48"/>
      <c r="D6" s="48"/>
      <c r="E6" s="48"/>
      <c r="F6" s="48"/>
      <c r="G6" s="48"/>
      <c r="H6" s="48"/>
      <c r="I6" s="48"/>
      <c r="J6" s="48"/>
      <c r="K6" s="48"/>
      <c r="L6" s="48"/>
      <c r="M6" s="48"/>
      <c r="N6" s="48"/>
      <c r="O6" s="48"/>
      <c r="P6" s="48"/>
    </row>
    <row r="7" spans="1:16" ht="30.75" customHeight="1">
      <c r="A7" s="26" t="s">
        <v>8</v>
      </c>
      <c r="B7" s="49" t="s">
        <v>9</v>
      </c>
      <c r="C7" s="49"/>
      <c r="D7" s="49"/>
      <c r="E7" s="48"/>
      <c r="F7" s="48"/>
      <c r="G7" s="48"/>
      <c r="H7" s="48"/>
      <c r="I7" s="48"/>
      <c r="J7" s="48"/>
      <c r="K7" s="48"/>
      <c r="L7" s="48"/>
      <c r="M7" s="48"/>
      <c r="N7" s="48"/>
      <c r="O7" s="48"/>
      <c r="P7" s="48"/>
    </row>
    <row r="8" spans="1:16" ht="30.75" customHeight="1">
      <c r="A8" s="26" t="s">
        <v>10</v>
      </c>
      <c r="B8" s="48" t="s">
        <v>11</v>
      </c>
      <c r="C8" s="48"/>
      <c r="D8" s="48"/>
      <c r="E8" s="48"/>
      <c r="F8" s="48"/>
      <c r="G8" s="48"/>
      <c r="H8" s="48"/>
      <c r="I8" s="48"/>
      <c r="J8" s="48"/>
      <c r="K8" s="48"/>
      <c r="L8" s="48"/>
      <c r="M8" s="48"/>
      <c r="N8" s="48"/>
      <c r="O8" s="48"/>
      <c r="P8" s="48"/>
    </row>
    <row r="9" spans="1:16" ht="30.75" customHeight="1">
      <c r="A9" s="26" t="s">
        <v>12</v>
      </c>
      <c r="B9" s="48" t="s">
        <v>13</v>
      </c>
      <c r="C9" s="48"/>
      <c r="D9" s="48"/>
      <c r="E9" s="48"/>
      <c r="F9" s="48"/>
      <c r="G9" s="48"/>
      <c r="H9" s="48"/>
      <c r="I9" s="48"/>
      <c r="J9" s="48"/>
      <c r="K9" s="48"/>
      <c r="L9" s="48"/>
      <c r="M9" s="48"/>
      <c r="N9" s="48"/>
      <c r="O9" s="48"/>
      <c r="P9" s="48"/>
    </row>
    <row r="10" spans="1:16" ht="15.75">
      <c r="A10" s="13"/>
      <c r="B10" s="14"/>
      <c r="C10" s="14"/>
      <c r="D10" s="14"/>
      <c r="E10" s="14"/>
      <c r="F10" s="14"/>
      <c r="G10" s="14"/>
      <c r="H10" s="14"/>
      <c r="I10" s="14"/>
      <c r="J10" s="14"/>
      <c r="K10" s="14"/>
      <c r="L10" s="14"/>
      <c r="M10" s="14"/>
      <c r="N10" s="14"/>
      <c r="O10" s="14"/>
      <c r="P10" s="14"/>
    </row>
    <row r="11" spans="1:16" ht="39" customHeight="1">
      <c r="A11" s="50" t="s">
        <v>14</v>
      </c>
      <c r="B11" s="50"/>
      <c r="C11" s="50"/>
      <c r="D11" s="50"/>
      <c r="E11" s="50"/>
      <c r="F11" s="50"/>
      <c r="G11" s="50"/>
      <c r="H11" s="50"/>
      <c r="I11" s="50"/>
      <c r="J11" s="50"/>
      <c r="K11" s="50"/>
      <c r="L11" s="50"/>
      <c r="M11" s="50"/>
      <c r="N11" s="50"/>
      <c r="O11" s="50"/>
      <c r="P11" s="50"/>
    </row>
    <row r="12" spans="1:16" ht="30.75" customHeight="1">
      <c r="A12" s="26" t="s">
        <v>4</v>
      </c>
      <c r="B12" s="48" t="s">
        <v>15</v>
      </c>
      <c r="C12" s="48"/>
      <c r="D12" s="48"/>
      <c r="E12" s="48"/>
      <c r="F12" s="48"/>
      <c r="G12" s="48"/>
      <c r="H12" s="48"/>
      <c r="I12" s="48"/>
      <c r="J12" s="48"/>
      <c r="K12" s="48"/>
      <c r="L12" s="48"/>
      <c r="M12" s="48"/>
      <c r="N12" s="48"/>
      <c r="O12" s="48"/>
      <c r="P12" s="48"/>
    </row>
    <row r="13" spans="1:16" ht="30.75" customHeight="1">
      <c r="A13" s="26" t="s">
        <v>6</v>
      </c>
      <c r="B13" s="48" t="s">
        <v>16</v>
      </c>
      <c r="C13" s="48"/>
      <c r="D13" s="48"/>
      <c r="E13" s="48"/>
      <c r="F13" s="48"/>
      <c r="G13" s="48"/>
      <c r="H13" s="48"/>
      <c r="I13" s="48"/>
      <c r="J13" s="48"/>
      <c r="K13" s="48"/>
      <c r="L13" s="48"/>
      <c r="M13" s="48"/>
      <c r="N13" s="48"/>
      <c r="O13" s="48"/>
      <c r="P13" s="48"/>
    </row>
    <row r="14" spans="1:16" ht="30.75" customHeight="1">
      <c r="A14" s="26" t="s">
        <v>8</v>
      </c>
      <c r="B14" s="48" t="s">
        <v>17</v>
      </c>
      <c r="C14" s="48"/>
      <c r="D14" s="48"/>
      <c r="E14" s="48"/>
      <c r="F14" s="48"/>
      <c r="G14" s="48"/>
      <c r="H14" s="48"/>
      <c r="I14" s="48"/>
      <c r="J14" s="48"/>
      <c r="K14" s="48"/>
      <c r="L14" s="48"/>
      <c r="M14" s="48"/>
      <c r="N14" s="48"/>
      <c r="O14" s="48"/>
      <c r="P14" s="48"/>
    </row>
    <row r="15" spans="1:16" ht="30.75" customHeight="1">
      <c r="A15" s="26" t="s">
        <v>10</v>
      </c>
      <c r="B15" s="48" t="s">
        <v>18</v>
      </c>
      <c r="C15" s="48"/>
      <c r="D15" s="48"/>
      <c r="E15" s="48"/>
      <c r="F15" s="48"/>
      <c r="G15" s="48"/>
      <c r="H15" s="48"/>
      <c r="I15" s="48"/>
      <c r="J15" s="48"/>
      <c r="K15" s="48"/>
      <c r="L15" s="48"/>
      <c r="M15" s="48"/>
      <c r="N15" s="48"/>
      <c r="O15" s="48"/>
      <c r="P15" s="48"/>
    </row>
    <row r="16" spans="1:16" ht="30.75" customHeight="1">
      <c r="A16" s="26" t="s">
        <v>12</v>
      </c>
      <c r="B16" s="48" t="s">
        <v>19</v>
      </c>
      <c r="C16" s="48"/>
      <c r="D16" s="48"/>
      <c r="E16" s="48"/>
      <c r="F16" s="48"/>
      <c r="G16" s="48"/>
      <c r="H16" s="48"/>
      <c r="I16" s="48"/>
      <c r="J16" s="48"/>
      <c r="K16" s="48"/>
      <c r="L16" s="48"/>
      <c r="M16" s="48"/>
      <c r="N16" s="48"/>
      <c r="O16" s="48"/>
      <c r="P16" s="48"/>
    </row>
    <row r="17" spans="1:16" ht="15.75">
      <c r="A17" s="12"/>
      <c r="B17" s="12"/>
      <c r="C17" s="12"/>
      <c r="D17" s="12"/>
      <c r="E17" s="12"/>
      <c r="F17" s="12"/>
      <c r="G17" s="15"/>
      <c r="H17" s="15"/>
      <c r="I17" s="12"/>
      <c r="J17" s="12"/>
      <c r="K17" s="16"/>
      <c r="L17" s="12"/>
      <c r="M17" s="12"/>
      <c r="N17" s="12"/>
      <c r="O17" s="12"/>
      <c r="P17" s="12"/>
    </row>
    <row r="18" spans="1:16" ht="50.25" customHeight="1">
      <c r="A18" s="50" t="s">
        <v>20</v>
      </c>
      <c r="B18" s="50"/>
      <c r="C18" s="50"/>
      <c r="D18" s="50"/>
      <c r="E18" s="50"/>
      <c r="F18" s="50"/>
      <c r="G18" s="50"/>
      <c r="H18" s="50"/>
      <c r="I18" s="50"/>
      <c r="J18" s="50"/>
      <c r="K18" s="50"/>
      <c r="L18" s="50"/>
      <c r="M18" s="50"/>
      <c r="N18" s="50"/>
      <c r="O18" s="50"/>
      <c r="P18" s="50"/>
    </row>
    <row r="19" spans="1:16" ht="141.75" customHeight="1">
      <c r="A19" s="25" t="s">
        <v>21</v>
      </c>
      <c r="B19" s="38" t="s">
        <v>22</v>
      </c>
      <c r="C19" s="38"/>
      <c r="D19" s="38"/>
      <c r="E19" s="38"/>
      <c r="F19" s="38"/>
      <c r="G19" s="38"/>
      <c r="H19" s="38"/>
      <c r="I19" s="38"/>
      <c r="J19" s="38"/>
      <c r="K19" s="38"/>
      <c r="L19" s="38"/>
      <c r="M19" s="38"/>
      <c r="N19" s="38"/>
      <c r="O19" s="38"/>
      <c r="P19" s="38"/>
    </row>
    <row r="20" spans="1:16" ht="141.75" customHeight="1">
      <c r="A20" s="25" t="s">
        <v>23</v>
      </c>
      <c r="B20" s="38" t="s">
        <v>24</v>
      </c>
      <c r="C20" s="38"/>
      <c r="D20" s="38"/>
      <c r="E20" s="38"/>
      <c r="F20" s="38"/>
      <c r="G20" s="38"/>
      <c r="H20" s="38"/>
      <c r="I20" s="38"/>
      <c r="J20" s="38"/>
      <c r="K20" s="38"/>
      <c r="L20" s="38"/>
      <c r="M20" s="38"/>
      <c r="N20" s="38"/>
      <c r="O20" s="38"/>
      <c r="P20" s="38"/>
    </row>
    <row r="21" spans="1:16" ht="141.75" customHeight="1">
      <c r="A21" s="25" t="s">
        <v>25</v>
      </c>
      <c r="B21" s="38" t="s">
        <v>26</v>
      </c>
      <c r="C21" s="38"/>
      <c r="D21" s="38"/>
      <c r="E21" s="38"/>
      <c r="F21" s="38"/>
      <c r="G21" s="38"/>
      <c r="H21" s="38"/>
      <c r="I21" s="38"/>
      <c r="J21" s="38"/>
      <c r="K21" s="38"/>
      <c r="L21" s="38"/>
      <c r="M21" s="38"/>
      <c r="N21" s="38"/>
      <c r="O21" s="38"/>
      <c r="P21" s="38"/>
    </row>
    <row r="22" spans="1:16" ht="17.25" customHeight="1">
      <c r="A22" s="41" t="s">
        <v>27</v>
      </c>
      <c r="B22" s="46" t="s">
        <v>28</v>
      </c>
      <c r="C22" s="46"/>
      <c r="D22" s="46"/>
      <c r="E22" s="46"/>
      <c r="F22" s="46"/>
      <c r="G22" s="46"/>
      <c r="H22" s="46"/>
      <c r="I22" s="46"/>
      <c r="J22" s="46"/>
      <c r="K22" s="46"/>
      <c r="L22" s="46"/>
      <c r="M22" s="46"/>
      <c r="N22" s="46"/>
      <c r="O22" s="46"/>
      <c r="P22" s="46"/>
    </row>
    <row r="23" spans="1:16" ht="150.75" customHeight="1">
      <c r="A23" s="41"/>
      <c r="B23" s="47" t="s">
        <v>29</v>
      </c>
      <c r="C23" s="47"/>
      <c r="D23" s="47"/>
      <c r="E23" s="47"/>
      <c r="F23" s="47"/>
      <c r="G23" s="47"/>
      <c r="H23" s="47"/>
      <c r="I23" s="47"/>
      <c r="J23" s="47"/>
      <c r="K23" s="47"/>
      <c r="L23" s="47"/>
      <c r="M23" s="47"/>
      <c r="N23" s="47"/>
      <c r="O23" s="47"/>
      <c r="P23" s="47"/>
    </row>
    <row r="24" spans="1:16" ht="18.75">
      <c r="A24" s="41"/>
      <c r="B24" s="46" t="s">
        <v>30</v>
      </c>
      <c r="C24" s="46"/>
      <c r="D24" s="46"/>
      <c r="E24" s="46"/>
      <c r="F24" s="46"/>
      <c r="G24" s="46"/>
      <c r="H24" s="46"/>
      <c r="I24" s="46"/>
      <c r="J24" s="46"/>
      <c r="K24" s="46"/>
      <c r="L24" s="46"/>
      <c r="M24" s="46"/>
      <c r="N24" s="46"/>
      <c r="O24" s="46"/>
      <c r="P24" s="46"/>
    </row>
    <row r="25" spans="1:16" ht="142.5" customHeight="1">
      <c r="A25" s="41"/>
      <c r="B25" s="47" t="s">
        <v>31</v>
      </c>
      <c r="C25" s="47"/>
      <c r="D25" s="47"/>
      <c r="E25" s="47"/>
      <c r="F25" s="47"/>
      <c r="G25" s="47"/>
      <c r="H25" s="47"/>
      <c r="I25" s="47"/>
      <c r="J25" s="47"/>
      <c r="K25" s="47"/>
      <c r="L25" s="47"/>
      <c r="M25" s="47"/>
      <c r="N25" s="47"/>
      <c r="O25" s="47"/>
      <c r="P25" s="47"/>
    </row>
    <row r="26" spans="1:16" ht="18.75">
      <c r="A26" s="41"/>
      <c r="B26" s="46" t="s">
        <v>32</v>
      </c>
      <c r="C26" s="46"/>
      <c r="D26" s="46"/>
      <c r="E26" s="46"/>
      <c r="F26" s="46"/>
      <c r="G26" s="46"/>
      <c r="H26" s="46"/>
      <c r="I26" s="46"/>
      <c r="J26" s="46"/>
      <c r="K26" s="46"/>
      <c r="L26" s="46"/>
      <c r="M26" s="46"/>
      <c r="N26" s="46"/>
      <c r="O26" s="46"/>
      <c r="P26" s="46"/>
    </row>
    <row r="27" spans="1:16" ht="109.5" customHeight="1">
      <c r="A27" s="41"/>
      <c r="B27" s="47" t="s">
        <v>33</v>
      </c>
      <c r="C27" s="47"/>
      <c r="D27" s="47"/>
      <c r="E27" s="47"/>
      <c r="F27" s="47"/>
      <c r="G27" s="47"/>
      <c r="H27" s="47"/>
      <c r="I27" s="47"/>
      <c r="J27" s="47"/>
      <c r="K27" s="47"/>
      <c r="L27" s="47"/>
      <c r="M27" s="47"/>
      <c r="N27" s="47"/>
      <c r="O27" s="47"/>
      <c r="P27" s="47"/>
    </row>
    <row r="28" spans="1:16" ht="18.75">
      <c r="A28" s="41"/>
      <c r="B28" s="46" t="s">
        <v>34</v>
      </c>
      <c r="C28" s="46"/>
      <c r="D28" s="46"/>
      <c r="E28" s="46"/>
      <c r="F28" s="46"/>
      <c r="G28" s="46"/>
      <c r="H28" s="46"/>
      <c r="I28" s="46"/>
      <c r="J28" s="46"/>
      <c r="K28" s="46"/>
      <c r="L28" s="46"/>
      <c r="M28" s="46"/>
      <c r="N28" s="46"/>
      <c r="O28" s="46"/>
      <c r="P28" s="46"/>
    </row>
    <row r="29" spans="1:16" ht="116.25" customHeight="1">
      <c r="A29" s="41"/>
      <c r="B29" s="47" t="s">
        <v>35</v>
      </c>
      <c r="C29" s="47"/>
      <c r="D29" s="47"/>
      <c r="E29" s="47"/>
      <c r="F29" s="47"/>
      <c r="G29" s="47"/>
      <c r="H29" s="47"/>
      <c r="I29" s="47"/>
      <c r="J29" s="47"/>
      <c r="K29" s="47"/>
      <c r="L29" s="47"/>
      <c r="M29" s="47"/>
      <c r="N29" s="47"/>
      <c r="O29" s="47"/>
      <c r="P29" s="47"/>
    </row>
    <row r="30" spans="1:16" ht="18.75">
      <c r="A30" s="41"/>
      <c r="B30" s="43" t="s">
        <v>36</v>
      </c>
      <c r="C30" s="44"/>
      <c r="D30" s="44"/>
      <c r="E30" s="44"/>
      <c r="F30" s="44"/>
      <c r="G30" s="44"/>
      <c r="H30" s="44"/>
      <c r="I30" s="44"/>
      <c r="J30" s="44"/>
      <c r="K30" s="44"/>
      <c r="L30" s="44"/>
      <c r="M30" s="44"/>
      <c r="N30" s="44"/>
      <c r="O30" s="44"/>
      <c r="P30" s="44"/>
    </row>
    <row r="31" spans="1:16" ht="104.25" customHeight="1">
      <c r="A31" s="41"/>
      <c r="B31" s="47" t="s">
        <v>37</v>
      </c>
      <c r="C31" s="47"/>
      <c r="D31" s="47"/>
      <c r="E31" s="47"/>
      <c r="F31" s="47"/>
      <c r="G31" s="47"/>
      <c r="H31" s="47"/>
      <c r="I31" s="47"/>
      <c r="J31" s="47"/>
      <c r="K31" s="47"/>
      <c r="L31" s="47"/>
      <c r="M31" s="47"/>
      <c r="N31" s="47"/>
      <c r="O31" s="47"/>
      <c r="P31" s="47"/>
    </row>
    <row r="32" spans="1:16" ht="350.25" customHeight="1">
      <c r="A32" s="25" t="s">
        <v>38</v>
      </c>
      <c r="B32" s="45" t="s">
        <v>39</v>
      </c>
      <c r="C32" s="45"/>
      <c r="D32" s="45"/>
      <c r="E32" s="45"/>
      <c r="F32" s="45"/>
      <c r="G32" s="45"/>
      <c r="H32" s="45"/>
      <c r="I32" s="45"/>
      <c r="J32" s="45"/>
      <c r="K32" s="45"/>
      <c r="L32" s="45"/>
      <c r="M32" s="45"/>
      <c r="N32" s="45"/>
      <c r="O32" s="45"/>
      <c r="P32" s="45"/>
    </row>
    <row r="33" spans="1:16" ht="40.5" customHeight="1">
      <c r="A33" s="41" t="s">
        <v>40</v>
      </c>
      <c r="B33" s="42" t="s">
        <v>41</v>
      </c>
      <c r="C33" s="42"/>
      <c r="D33" s="38" t="s">
        <v>42</v>
      </c>
      <c r="E33" s="38"/>
      <c r="F33" s="38"/>
      <c r="G33" s="38"/>
      <c r="H33" s="38"/>
      <c r="I33" s="38"/>
      <c r="J33" s="38"/>
      <c r="K33" s="38"/>
      <c r="L33" s="38"/>
      <c r="M33" s="38"/>
      <c r="N33" s="38"/>
      <c r="O33" s="38"/>
      <c r="P33" s="38"/>
    </row>
    <row r="34" spans="1:16" ht="40.5" customHeight="1">
      <c r="A34" s="41"/>
      <c r="B34" s="37" t="s">
        <v>43</v>
      </c>
      <c r="C34" s="37"/>
      <c r="D34" s="38" t="s">
        <v>44</v>
      </c>
      <c r="E34" s="38"/>
      <c r="F34" s="38"/>
      <c r="G34" s="38"/>
      <c r="H34" s="38"/>
      <c r="I34" s="38"/>
      <c r="J34" s="38"/>
      <c r="K34" s="38"/>
      <c r="L34" s="38"/>
      <c r="M34" s="38"/>
      <c r="N34" s="38"/>
      <c r="O34" s="38"/>
      <c r="P34" s="38"/>
    </row>
    <row r="35" spans="1:16" ht="40.5" customHeight="1">
      <c r="A35" s="41"/>
      <c r="B35" s="37" t="s">
        <v>45</v>
      </c>
      <c r="C35" s="37"/>
      <c r="D35" s="38" t="s">
        <v>46</v>
      </c>
      <c r="E35" s="38"/>
      <c r="F35" s="38"/>
      <c r="G35" s="38"/>
      <c r="H35" s="38"/>
      <c r="I35" s="38"/>
      <c r="J35" s="38"/>
      <c r="K35" s="38"/>
      <c r="L35" s="38"/>
      <c r="M35" s="38"/>
      <c r="N35" s="38"/>
      <c r="O35" s="38"/>
      <c r="P35" s="38"/>
    </row>
    <row r="36" spans="1:16" ht="40.5" customHeight="1">
      <c r="A36" s="41"/>
      <c r="B36" s="37" t="s">
        <v>47</v>
      </c>
      <c r="C36" s="37"/>
      <c r="D36" s="38"/>
      <c r="E36" s="38"/>
      <c r="F36" s="38"/>
      <c r="G36" s="38"/>
      <c r="H36" s="38"/>
      <c r="I36" s="38"/>
      <c r="J36" s="38"/>
      <c r="K36" s="38"/>
      <c r="L36" s="38"/>
      <c r="M36" s="38"/>
      <c r="N36" s="38"/>
      <c r="O36" s="38"/>
      <c r="P36" s="38"/>
    </row>
    <row r="37" spans="1:16" ht="40.5" customHeight="1">
      <c r="A37" s="41"/>
      <c r="B37" s="37" t="s">
        <v>48</v>
      </c>
      <c r="C37" s="37"/>
      <c r="D37" s="38"/>
      <c r="E37" s="38"/>
      <c r="F37" s="38"/>
      <c r="G37" s="38"/>
      <c r="H37" s="38"/>
      <c r="I37" s="38"/>
      <c r="J37" s="38"/>
      <c r="K37" s="38"/>
      <c r="L37" s="38"/>
      <c r="M37" s="38"/>
      <c r="N37" s="38"/>
      <c r="O37" s="38"/>
      <c r="P37" s="38"/>
    </row>
    <row r="38" spans="1:16" ht="40.5" customHeight="1">
      <c r="A38" s="41"/>
      <c r="B38" s="37" t="s">
        <v>49</v>
      </c>
      <c r="C38" s="37"/>
      <c r="D38" s="38"/>
      <c r="E38" s="38"/>
      <c r="F38" s="38"/>
      <c r="G38" s="38"/>
      <c r="H38" s="38"/>
      <c r="I38" s="38"/>
      <c r="J38" s="38"/>
      <c r="K38" s="38"/>
      <c r="L38" s="38"/>
      <c r="M38" s="38"/>
      <c r="N38" s="38"/>
      <c r="O38" s="38"/>
      <c r="P38" s="38"/>
    </row>
    <row r="39" spans="1:16" ht="40.5" customHeight="1">
      <c r="A39" s="41"/>
      <c r="B39" s="37" t="s">
        <v>50</v>
      </c>
      <c r="C39" s="37"/>
      <c r="D39" s="38"/>
      <c r="E39" s="38"/>
      <c r="F39" s="38"/>
      <c r="G39" s="38"/>
      <c r="H39" s="38"/>
      <c r="I39" s="38"/>
      <c r="J39" s="38"/>
      <c r="K39" s="38"/>
      <c r="L39" s="38"/>
      <c r="M39" s="38"/>
      <c r="N39" s="38"/>
      <c r="O39" s="38"/>
      <c r="P39" s="38"/>
    </row>
    <row r="40" spans="1:16" ht="40.5" customHeight="1">
      <c r="A40" s="41"/>
      <c r="B40" s="37" t="s">
        <v>51</v>
      </c>
      <c r="C40" s="37"/>
      <c r="D40" s="38"/>
      <c r="E40" s="38"/>
      <c r="F40" s="38"/>
      <c r="G40" s="38"/>
      <c r="H40" s="38"/>
      <c r="I40" s="38"/>
      <c r="J40" s="38"/>
      <c r="K40" s="38"/>
      <c r="L40" s="38"/>
      <c r="M40" s="38"/>
      <c r="N40" s="38"/>
      <c r="O40" s="38"/>
      <c r="P40" s="38"/>
    </row>
    <row r="41" spans="1:16" ht="40.5" customHeight="1">
      <c r="A41" s="41"/>
      <c r="B41" s="37" t="s">
        <v>52</v>
      </c>
      <c r="C41" s="37"/>
      <c r="D41" s="38"/>
      <c r="E41" s="38"/>
      <c r="F41" s="38"/>
      <c r="G41" s="38"/>
      <c r="H41" s="38"/>
      <c r="I41" s="38"/>
      <c r="J41" s="38"/>
      <c r="K41" s="38"/>
      <c r="L41" s="38"/>
      <c r="M41" s="38"/>
      <c r="N41" s="38"/>
      <c r="O41" s="38"/>
      <c r="P41" s="38"/>
    </row>
    <row r="42" spans="1:16" ht="40.5" customHeight="1">
      <c r="A42" s="41"/>
      <c r="B42" s="37" t="s">
        <v>53</v>
      </c>
      <c r="C42" s="37"/>
      <c r="D42" s="38"/>
      <c r="E42" s="38"/>
      <c r="F42" s="38"/>
      <c r="G42" s="38"/>
      <c r="H42" s="38"/>
      <c r="I42" s="38"/>
      <c r="J42" s="38"/>
      <c r="K42" s="38"/>
      <c r="L42" s="38"/>
      <c r="M42" s="38"/>
      <c r="N42" s="38"/>
      <c r="O42" s="38"/>
      <c r="P42" s="38"/>
    </row>
    <row r="43" spans="1:16" ht="4.5" customHeight="1">
      <c r="A43" s="12"/>
      <c r="B43" s="8"/>
      <c r="C43" s="8"/>
      <c r="D43" s="8"/>
      <c r="E43" s="8"/>
      <c r="F43" s="8"/>
      <c r="G43" s="12"/>
      <c r="H43" s="10"/>
      <c r="K43" s="11"/>
      <c r="L43" s="12"/>
      <c r="M43" s="12"/>
      <c r="N43" s="12"/>
      <c r="O43" s="12"/>
      <c r="P43" s="12"/>
    </row>
    <row r="44" spans="1:16" ht="4.5" customHeight="1">
      <c r="A44" s="12"/>
      <c r="B44" s="8"/>
      <c r="C44" s="8"/>
      <c r="D44" s="8"/>
      <c r="E44" s="8"/>
      <c r="F44" s="8"/>
      <c r="G44" s="12"/>
      <c r="H44" s="10"/>
      <c r="K44" s="11"/>
      <c r="L44" s="12"/>
      <c r="M44" s="12"/>
      <c r="N44" s="12"/>
      <c r="O44" s="12"/>
      <c r="P44" s="12"/>
    </row>
    <row r="45" spans="1:16" ht="4.5" customHeight="1">
      <c r="A45" s="12"/>
      <c r="B45" s="8"/>
      <c r="C45" s="8"/>
      <c r="D45" s="8"/>
      <c r="E45" s="8"/>
      <c r="F45" s="8"/>
      <c r="G45" s="12"/>
      <c r="H45" s="10"/>
      <c r="K45" s="11"/>
      <c r="L45" s="12"/>
      <c r="M45" s="12"/>
      <c r="N45" s="12"/>
      <c r="O45" s="12"/>
      <c r="P45" s="12"/>
    </row>
    <row r="46" spans="1:16" ht="4.5" customHeight="1">
      <c r="A46" s="12"/>
      <c r="B46" s="8"/>
      <c r="C46" s="8"/>
      <c r="D46" s="8"/>
      <c r="E46" s="8"/>
      <c r="F46" s="8"/>
      <c r="G46" s="12"/>
      <c r="H46" s="10"/>
      <c r="K46" s="11"/>
      <c r="L46" s="12"/>
      <c r="M46" s="12"/>
      <c r="N46" s="12"/>
      <c r="O46" s="12"/>
      <c r="P46" s="12"/>
    </row>
    <row r="47" spans="1:16" ht="4.5" customHeight="1">
      <c r="A47" s="12"/>
      <c r="B47" s="8"/>
      <c r="C47" s="8"/>
      <c r="D47" s="8"/>
      <c r="E47" s="8"/>
      <c r="F47" s="8"/>
      <c r="G47" s="12"/>
      <c r="H47" s="10"/>
      <c r="K47" s="11"/>
      <c r="L47" s="12"/>
      <c r="M47" s="12"/>
      <c r="N47" s="12"/>
      <c r="O47" s="12"/>
      <c r="P47" s="12"/>
    </row>
    <row r="48" spans="1:16" ht="4.5" customHeight="1">
      <c r="A48" s="12"/>
      <c r="B48" s="8"/>
      <c r="C48" s="8"/>
      <c r="D48" s="8"/>
      <c r="E48" s="8"/>
      <c r="F48" s="8"/>
      <c r="G48" s="12"/>
      <c r="H48" s="10"/>
      <c r="K48" s="11"/>
      <c r="L48" s="12"/>
      <c r="M48" s="12"/>
      <c r="N48" s="12"/>
      <c r="O48" s="12"/>
      <c r="P48" s="12"/>
    </row>
    <row r="49" spans="1:17" ht="4.5" customHeight="1">
      <c r="A49" s="12"/>
      <c r="B49" s="8"/>
      <c r="C49" s="8"/>
      <c r="D49" s="8"/>
      <c r="E49" s="8"/>
      <c r="F49" s="8"/>
      <c r="G49" s="12"/>
      <c r="H49" s="10"/>
      <c r="K49" s="11"/>
      <c r="L49" s="12"/>
      <c r="M49" s="12"/>
      <c r="N49" s="12"/>
      <c r="O49" s="12"/>
      <c r="P49" s="12"/>
    </row>
    <row r="50" spans="1:17" ht="4.5" customHeight="1">
      <c r="A50" s="12"/>
      <c r="B50" s="8"/>
      <c r="C50" s="8"/>
      <c r="D50" s="8"/>
      <c r="E50" s="8"/>
      <c r="F50" s="8"/>
      <c r="G50" s="12"/>
      <c r="H50" s="10"/>
      <c r="K50" s="11"/>
      <c r="L50" s="12"/>
      <c r="M50" s="12"/>
      <c r="N50" s="12"/>
      <c r="O50" s="12"/>
      <c r="P50" s="12"/>
    </row>
    <row r="51" spans="1:17" ht="4.5" customHeight="1">
      <c r="A51" s="12"/>
      <c r="B51" s="8"/>
      <c r="C51" s="8"/>
      <c r="D51" s="8"/>
      <c r="E51" s="8"/>
      <c r="F51" s="8"/>
      <c r="G51" s="12"/>
      <c r="H51" s="10"/>
      <c r="K51" s="11"/>
      <c r="L51" s="12"/>
      <c r="M51" s="12"/>
      <c r="N51" s="12"/>
      <c r="O51" s="12"/>
      <c r="P51" s="12"/>
    </row>
    <row r="52" spans="1:17" ht="36.75" customHeight="1">
      <c r="A52" s="40" t="s">
        <v>54</v>
      </c>
      <c r="B52" s="40"/>
      <c r="C52" s="40"/>
      <c r="D52" s="40"/>
      <c r="E52" s="40"/>
      <c r="F52" s="40"/>
      <c r="G52" s="40"/>
      <c r="H52" s="40"/>
      <c r="I52" s="40"/>
      <c r="J52" s="40"/>
      <c r="K52" s="40"/>
      <c r="L52" s="40"/>
      <c r="M52" s="40"/>
      <c r="N52" s="40"/>
      <c r="O52" s="40"/>
      <c r="P52" s="40"/>
    </row>
    <row r="53" spans="1:17" ht="36" customHeight="1">
      <c r="A53" s="39" t="s">
        <v>55</v>
      </c>
      <c r="B53" s="39" t="s">
        <v>56</v>
      </c>
      <c r="C53" s="39"/>
      <c r="D53" s="39" t="s">
        <v>57</v>
      </c>
      <c r="E53" s="39"/>
      <c r="F53" s="39"/>
      <c r="G53" s="39"/>
      <c r="H53" s="39"/>
      <c r="I53" s="39"/>
      <c r="J53" s="39"/>
      <c r="K53" s="39"/>
      <c r="L53" s="39" t="s">
        <v>58</v>
      </c>
      <c r="M53" s="39"/>
      <c r="N53" s="39"/>
      <c r="O53" s="39" t="s">
        <v>59</v>
      </c>
      <c r="P53" s="39"/>
      <c r="Q53" s="18"/>
    </row>
    <row r="54" spans="1:17" ht="66" customHeight="1">
      <c r="A54" s="39"/>
      <c r="B54" s="29" t="s">
        <v>60</v>
      </c>
      <c r="C54" s="29" t="str">
        <f>IF(A2=db!J3, "ADERÊNCIA ART. 5º", IF(A2=db!J4, "ADERÊNCIA ART. 6º", IF(A2=db!J5, "ADERÊNCIA ART. 7º")))</f>
        <v>ADERÊNCIA ART. 6º</v>
      </c>
      <c r="D54" s="29" t="s">
        <v>61</v>
      </c>
      <c r="E54" s="29" t="s">
        <v>62</v>
      </c>
      <c r="F54" s="29" t="s">
        <v>63</v>
      </c>
      <c r="G54" s="28" t="s">
        <v>64</v>
      </c>
      <c r="H54" s="28" t="s">
        <v>65</v>
      </c>
      <c r="I54" s="29" t="s">
        <v>66</v>
      </c>
      <c r="J54" s="29" t="s">
        <v>67</v>
      </c>
      <c r="K54" s="29" t="s">
        <v>68</v>
      </c>
      <c r="L54" s="29" t="s">
        <v>69</v>
      </c>
      <c r="M54" s="29" t="s">
        <v>70</v>
      </c>
      <c r="N54" s="28" t="s">
        <v>71</v>
      </c>
      <c r="O54" s="29" t="s">
        <v>72</v>
      </c>
      <c r="P54" s="29" t="s">
        <v>73</v>
      </c>
    </row>
    <row r="55" spans="1:17" ht="88.5" customHeight="1">
      <c r="A55" s="30" t="s">
        <v>41</v>
      </c>
      <c r="B55" s="31" t="s">
        <v>41</v>
      </c>
      <c r="C55" s="32" t="s">
        <v>74</v>
      </c>
      <c r="D55" s="32" t="s">
        <v>75</v>
      </c>
      <c r="E55" s="32" t="s">
        <v>76</v>
      </c>
      <c r="F55" s="33" t="s">
        <v>77</v>
      </c>
      <c r="G55" s="32" t="s">
        <v>78</v>
      </c>
      <c r="H55" s="32" t="s">
        <v>79</v>
      </c>
      <c r="I55" s="33">
        <v>1</v>
      </c>
      <c r="J55" s="33" t="s">
        <v>80</v>
      </c>
      <c r="K55" s="34">
        <v>309540</v>
      </c>
      <c r="L55" s="32" t="s">
        <v>81</v>
      </c>
      <c r="M55" s="32" t="s">
        <v>82</v>
      </c>
      <c r="N55" s="32" t="s">
        <v>83</v>
      </c>
      <c r="O55" s="32" t="s">
        <v>84</v>
      </c>
      <c r="P55" s="32" t="s">
        <v>85</v>
      </c>
    </row>
    <row r="56" spans="1:17" ht="88.5" customHeight="1">
      <c r="A56" s="30" t="s">
        <v>41</v>
      </c>
      <c r="B56" s="31" t="s">
        <v>41</v>
      </c>
      <c r="C56" s="32" t="s">
        <v>74</v>
      </c>
      <c r="D56" s="32" t="s">
        <v>75</v>
      </c>
      <c r="E56" s="32" t="s">
        <v>86</v>
      </c>
      <c r="F56" s="33" t="s">
        <v>77</v>
      </c>
      <c r="G56" s="32" t="s">
        <v>78</v>
      </c>
      <c r="H56" s="32" t="s">
        <v>79</v>
      </c>
      <c r="I56" s="33">
        <v>1</v>
      </c>
      <c r="J56" s="33" t="s">
        <v>80</v>
      </c>
      <c r="K56" s="34">
        <v>346076.25</v>
      </c>
      <c r="L56" s="32" t="s">
        <v>81</v>
      </c>
      <c r="M56" s="32" t="s">
        <v>82</v>
      </c>
      <c r="N56" s="32" t="s">
        <v>83</v>
      </c>
      <c r="O56" s="32" t="s">
        <v>84</v>
      </c>
      <c r="P56" s="32" t="s">
        <v>85</v>
      </c>
    </row>
    <row r="57" spans="1:17" ht="88.5" customHeight="1">
      <c r="A57" s="30" t="s">
        <v>41</v>
      </c>
      <c r="B57" s="31" t="s">
        <v>41</v>
      </c>
      <c r="C57" s="32" t="s">
        <v>74</v>
      </c>
      <c r="D57" s="32" t="s">
        <v>87</v>
      </c>
      <c r="E57" s="32" t="s">
        <v>88</v>
      </c>
      <c r="F57" s="33" t="s">
        <v>89</v>
      </c>
      <c r="G57" s="32" t="s">
        <v>90</v>
      </c>
      <c r="H57" s="32" t="s">
        <v>79</v>
      </c>
      <c r="I57" s="33">
        <v>1</v>
      </c>
      <c r="J57" s="33" t="s">
        <v>80</v>
      </c>
      <c r="K57" s="34">
        <v>172584.75</v>
      </c>
      <c r="L57" s="32" t="s">
        <v>81</v>
      </c>
      <c r="M57" s="32" t="s">
        <v>82</v>
      </c>
      <c r="N57" s="32" t="s">
        <v>83</v>
      </c>
      <c r="O57" s="32" t="s">
        <v>84</v>
      </c>
      <c r="P57" s="32" t="s">
        <v>85</v>
      </c>
    </row>
    <row r="58" spans="1:17" ht="88.5" customHeight="1">
      <c r="A58" s="30" t="s">
        <v>41</v>
      </c>
      <c r="B58" s="31" t="s">
        <v>41</v>
      </c>
      <c r="C58" s="32" t="s">
        <v>74</v>
      </c>
      <c r="D58" s="32" t="s">
        <v>75</v>
      </c>
      <c r="E58" s="32" t="s">
        <v>76</v>
      </c>
      <c r="F58" s="33" t="s">
        <v>77</v>
      </c>
      <c r="G58" s="32" t="s">
        <v>91</v>
      </c>
      <c r="H58" s="32" t="s">
        <v>79</v>
      </c>
      <c r="I58" s="33">
        <v>1</v>
      </c>
      <c r="J58" s="33" t="s">
        <v>80</v>
      </c>
      <c r="K58" s="34">
        <v>309540</v>
      </c>
      <c r="L58" s="32" t="s">
        <v>81</v>
      </c>
      <c r="M58" s="32" t="s">
        <v>82</v>
      </c>
      <c r="N58" s="32" t="s">
        <v>83</v>
      </c>
      <c r="O58" s="32" t="s">
        <v>84</v>
      </c>
      <c r="P58" s="32" t="s">
        <v>85</v>
      </c>
    </row>
    <row r="59" spans="1:17" ht="88.5" customHeight="1">
      <c r="A59" s="30" t="s">
        <v>41</v>
      </c>
      <c r="B59" s="31" t="s">
        <v>41</v>
      </c>
      <c r="C59" s="32" t="s">
        <v>74</v>
      </c>
      <c r="D59" s="32" t="s">
        <v>75</v>
      </c>
      <c r="E59" s="32" t="s">
        <v>76</v>
      </c>
      <c r="F59" s="33" t="s">
        <v>77</v>
      </c>
      <c r="G59" s="32" t="s">
        <v>92</v>
      </c>
      <c r="H59" s="32" t="s">
        <v>79</v>
      </c>
      <c r="I59" s="33">
        <v>1</v>
      </c>
      <c r="J59" s="33" t="s">
        <v>80</v>
      </c>
      <c r="K59" s="34">
        <v>309540</v>
      </c>
      <c r="L59" s="32" t="s">
        <v>81</v>
      </c>
      <c r="M59" s="32" t="s">
        <v>82</v>
      </c>
      <c r="N59" s="32" t="s">
        <v>83</v>
      </c>
      <c r="O59" s="32" t="s">
        <v>93</v>
      </c>
      <c r="P59" s="32" t="s">
        <v>85</v>
      </c>
    </row>
    <row r="60" spans="1:17" ht="88.5" customHeight="1">
      <c r="A60" s="30" t="s">
        <v>41</v>
      </c>
      <c r="B60" s="31" t="s">
        <v>41</v>
      </c>
      <c r="C60" s="32" t="s">
        <v>74</v>
      </c>
      <c r="D60" s="32" t="s">
        <v>94</v>
      </c>
      <c r="E60" s="32" t="s">
        <v>95</v>
      </c>
      <c r="F60" s="33" t="s">
        <v>96</v>
      </c>
      <c r="G60" s="32" t="s">
        <v>78</v>
      </c>
      <c r="H60" s="32" t="s">
        <v>79</v>
      </c>
      <c r="I60" s="33">
        <v>50</v>
      </c>
      <c r="J60" s="33" t="s">
        <v>80</v>
      </c>
      <c r="K60" s="34">
        <f>I60*7142.5</f>
        <v>357125</v>
      </c>
      <c r="L60" s="32" t="s">
        <v>97</v>
      </c>
      <c r="M60" s="32" t="s">
        <v>98</v>
      </c>
      <c r="N60" s="32" t="s">
        <v>83</v>
      </c>
      <c r="O60" s="32" t="s">
        <v>93</v>
      </c>
      <c r="P60" s="32" t="s">
        <v>85</v>
      </c>
    </row>
    <row r="61" spans="1:17" ht="88.5" customHeight="1">
      <c r="A61" s="30" t="s">
        <v>41</v>
      </c>
      <c r="B61" s="31" t="s">
        <v>41</v>
      </c>
      <c r="C61" s="32" t="s">
        <v>74</v>
      </c>
      <c r="D61" s="32" t="s">
        <v>94</v>
      </c>
      <c r="E61" s="32" t="s">
        <v>95</v>
      </c>
      <c r="F61" s="33" t="s">
        <v>96</v>
      </c>
      <c r="G61" s="32" t="s">
        <v>90</v>
      </c>
      <c r="H61" s="32" t="s">
        <v>79</v>
      </c>
      <c r="I61" s="33">
        <v>5</v>
      </c>
      <c r="J61" s="33" t="s">
        <v>80</v>
      </c>
      <c r="K61" s="34">
        <f t="shared" ref="K61:K63" si="0">I61*7142.5</f>
        <v>35712.5</v>
      </c>
      <c r="L61" s="32" t="s">
        <v>97</v>
      </c>
      <c r="M61" s="32" t="s">
        <v>98</v>
      </c>
      <c r="N61" s="32" t="s">
        <v>83</v>
      </c>
      <c r="O61" s="32" t="s">
        <v>84</v>
      </c>
      <c r="P61" s="32" t="s">
        <v>85</v>
      </c>
    </row>
    <row r="62" spans="1:17" ht="88.5" customHeight="1">
      <c r="A62" s="30" t="s">
        <v>41</v>
      </c>
      <c r="B62" s="31" t="s">
        <v>41</v>
      </c>
      <c r="C62" s="32" t="s">
        <v>74</v>
      </c>
      <c r="D62" s="32" t="s">
        <v>94</v>
      </c>
      <c r="E62" s="32" t="s">
        <v>95</v>
      </c>
      <c r="F62" s="33" t="s">
        <v>96</v>
      </c>
      <c r="G62" s="32" t="s">
        <v>91</v>
      </c>
      <c r="H62" s="32" t="s">
        <v>79</v>
      </c>
      <c r="I62" s="33">
        <v>5</v>
      </c>
      <c r="J62" s="33" t="s">
        <v>80</v>
      </c>
      <c r="K62" s="34">
        <f t="shared" si="0"/>
        <v>35712.5</v>
      </c>
      <c r="L62" s="32" t="s">
        <v>97</v>
      </c>
      <c r="M62" s="32" t="s">
        <v>98</v>
      </c>
      <c r="N62" s="32" t="s">
        <v>83</v>
      </c>
      <c r="O62" s="32" t="s">
        <v>84</v>
      </c>
      <c r="P62" s="32" t="s">
        <v>85</v>
      </c>
    </row>
    <row r="63" spans="1:17" ht="88.5" customHeight="1">
      <c r="A63" s="30" t="s">
        <v>41</v>
      </c>
      <c r="B63" s="31" t="s">
        <v>41</v>
      </c>
      <c r="C63" s="32" t="s">
        <v>74</v>
      </c>
      <c r="D63" s="32" t="s">
        <v>99</v>
      </c>
      <c r="E63" s="32" t="s">
        <v>100</v>
      </c>
      <c r="F63" s="33" t="s">
        <v>101</v>
      </c>
      <c r="G63" s="32" t="s">
        <v>78</v>
      </c>
      <c r="H63" s="32" t="s">
        <v>79</v>
      </c>
      <c r="I63" s="33">
        <v>25</v>
      </c>
      <c r="J63" s="33" t="s">
        <v>80</v>
      </c>
      <c r="K63" s="34">
        <f>I63*4344.65</f>
        <v>108616.24999999999</v>
      </c>
      <c r="L63" s="32" t="s">
        <v>97</v>
      </c>
      <c r="M63" s="32" t="s">
        <v>98</v>
      </c>
      <c r="N63" s="32" t="s">
        <v>83</v>
      </c>
      <c r="O63" s="32" t="s">
        <v>84</v>
      </c>
      <c r="P63" s="32" t="s">
        <v>85</v>
      </c>
    </row>
    <row r="64" spans="1:17" ht="88.5" customHeight="1">
      <c r="A64" s="30" t="s">
        <v>41</v>
      </c>
      <c r="B64" s="31" t="s">
        <v>41</v>
      </c>
      <c r="C64" s="32" t="s">
        <v>74</v>
      </c>
      <c r="D64" s="32" t="s">
        <v>99</v>
      </c>
      <c r="E64" s="32" t="s">
        <v>100</v>
      </c>
      <c r="F64" s="33" t="s">
        <v>101</v>
      </c>
      <c r="G64" s="32" t="s">
        <v>90</v>
      </c>
      <c r="H64" s="32" t="s">
        <v>79</v>
      </c>
      <c r="I64" s="33">
        <v>5</v>
      </c>
      <c r="J64" s="33" t="s">
        <v>80</v>
      </c>
      <c r="K64" s="34">
        <f t="shared" ref="K64:K66" si="1">I64*4344.65</f>
        <v>21723.25</v>
      </c>
      <c r="L64" s="32" t="s">
        <v>97</v>
      </c>
      <c r="M64" s="32" t="s">
        <v>98</v>
      </c>
      <c r="N64" s="32" t="s">
        <v>83</v>
      </c>
      <c r="O64" s="32" t="s">
        <v>84</v>
      </c>
      <c r="P64" s="32" t="s">
        <v>85</v>
      </c>
    </row>
    <row r="65" spans="1:16" ht="88.5" customHeight="1">
      <c r="A65" s="30" t="s">
        <v>41</v>
      </c>
      <c r="B65" s="31" t="s">
        <v>41</v>
      </c>
      <c r="C65" s="32" t="s">
        <v>74</v>
      </c>
      <c r="D65" s="32" t="s">
        <v>99</v>
      </c>
      <c r="E65" s="32" t="s">
        <v>100</v>
      </c>
      <c r="F65" s="33" t="s">
        <v>101</v>
      </c>
      <c r="G65" s="32" t="s">
        <v>91</v>
      </c>
      <c r="H65" s="32" t="s">
        <v>79</v>
      </c>
      <c r="I65" s="33">
        <v>5</v>
      </c>
      <c r="J65" s="33" t="s">
        <v>80</v>
      </c>
      <c r="K65" s="34">
        <f t="shared" si="1"/>
        <v>21723.25</v>
      </c>
      <c r="L65" s="32" t="s">
        <v>97</v>
      </c>
      <c r="M65" s="32" t="s">
        <v>98</v>
      </c>
      <c r="N65" s="32" t="s">
        <v>83</v>
      </c>
      <c r="O65" s="32" t="s">
        <v>84</v>
      </c>
      <c r="P65" s="32" t="s">
        <v>85</v>
      </c>
    </row>
    <row r="66" spans="1:16" ht="88.5" customHeight="1">
      <c r="A66" s="30" t="s">
        <v>41</v>
      </c>
      <c r="B66" s="31" t="s">
        <v>41</v>
      </c>
      <c r="C66" s="32" t="s">
        <v>74</v>
      </c>
      <c r="D66" s="32" t="s">
        <v>102</v>
      </c>
      <c r="E66" s="32" t="s">
        <v>103</v>
      </c>
      <c r="F66" s="33" t="s">
        <v>104</v>
      </c>
      <c r="G66" s="32" t="s">
        <v>78</v>
      </c>
      <c r="H66" s="32" t="s">
        <v>79</v>
      </c>
      <c r="I66" s="33">
        <v>3</v>
      </c>
      <c r="J66" s="33" t="s">
        <v>80</v>
      </c>
      <c r="K66" s="34">
        <f>I66*5108.96</f>
        <v>15326.880000000001</v>
      </c>
      <c r="L66" s="32" t="s">
        <v>97</v>
      </c>
      <c r="M66" s="32" t="s">
        <v>98</v>
      </c>
      <c r="N66" s="32" t="s">
        <v>83</v>
      </c>
      <c r="O66" s="32" t="s">
        <v>84</v>
      </c>
      <c r="P66" s="32" t="s">
        <v>85</v>
      </c>
    </row>
    <row r="67" spans="1:16" ht="88.5" customHeight="1">
      <c r="A67" s="30" t="s">
        <v>41</v>
      </c>
      <c r="B67" s="31" t="s">
        <v>41</v>
      </c>
      <c r="C67" s="32" t="s">
        <v>74</v>
      </c>
      <c r="D67" s="32" t="s">
        <v>102</v>
      </c>
      <c r="E67" s="32" t="s">
        <v>103</v>
      </c>
      <c r="F67" s="33" t="s">
        <v>104</v>
      </c>
      <c r="G67" s="32" t="s">
        <v>90</v>
      </c>
      <c r="H67" s="32" t="s">
        <v>79</v>
      </c>
      <c r="I67" s="33">
        <v>2</v>
      </c>
      <c r="J67" s="33" t="s">
        <v>80</v>
      </c>
      <c r="K67" s="34">
        <f t="shared" ref="K67:K69" si="2">I67*5108.96</f>
        <v>10217.92</v>
      </c>
      <c r="L67" s="32" t="s">
        <v>97</v>
      </c>
      <c r="M67" s="32" t="s">
        <v>98</v>
      </c>
      <c r="N67" s="32" t="s">
        <v>83</v>
      </c>
      <c r="O67" s="32" t="s">
        <v>84</v>
      </c>
      <c r="P67" s="32" t="s">
        <v>85</v>
      </c>
    </row>
    <row r="68" spans="1:16" ht="88.5" customHeight="1">
      <c r="A68" s="30" t="s">
        <v>41</v>
      </c>
      <c r="B68" s="31" t="s">
        <v>41</v>
      </c>
      <c r="C68" s="32" t="s">
        <v>74</v>
      </c>
      <c r="D68" s="32" t="s">
        <v>102</v>
      </c>
      <c r="E68" s="32" t="s">
        <v>103</v>
      </c>
      <c r="F68" s="33" t="s">
        <v>104</v>
      </c>
      <c r="G68" s="32" t="s">
        <v>91</v>
      </c>
      <c r="H68" s="32" t="s">
        <v>79</v>
      </c>
      <c r="I68" s="33">
        <v>3</v>
      </c>
      <c r="J68" s="33" t="s">
        <v>80</v>
      </c>
      <c r="K68" s="34">
        <f t="shared" si="2"/>
        <v>15326.880000000001</v>
      </c>
      <c r="L68" s="32" t="s">
        <v>97</v>
      </c>
      <c r="M68" s="32" t="s">
        <v>98</v>
      </c>
      <c r="N68" s="32" t="s">
        <v>83</v>
      </c>
      <c r="O68" s="32" t="s">
        <v>84</v>
      </c>
      <c r="P68" s="32" t="s">
        <v>85</v>
      </c>
    </row>
    <row r="69" spans="1:16" ht="88.5" customHeight="1">
      <c r="A69" s="30" t="s">
        <v>41</v>
      </c>
      <c r="B69" s="31" t="s">
        <v>41</v>
      </c>
      <c r="C69" s="32" t="s">
        <v>74</v>
      </c>
      <c r="D69" s="32" t="s">
        <v>105</v>
      </c>
      <c r="E69" s="32" t="s">
        <v>106</v>
      </c>
      <c r="F69" s="33" t="s">
        <v>107</v>
      </c>
      <c r="G69" s="32" t="s">
        <v>78</v>
      </c>
      <c r="H69" s="32" t="s">
        <v>79</v>
      </c>
      <c r="I69" s="33">
        <v>15</v>
      </c>
      <c r="J69" s="33" t="s">
        <v>80</v>
      </c>
      <c r="K69" s="34">
        <f>I69*5399</f>
        <v>80985</v>
      </c>
      <c r="L69" s="32" t="s">
        <v>97</v>
      </c>
      <c r="M69" s="32" t="s">
        <v>98</v>
      </c>
      <c r="N69" s="32" t="s">
        <v>83</v>
      </c>
      <c r="O69" s="32" t="s">
        <v>84</v>
      </c>
      <c r="P69" s="32" t="s">
        <v>85</v>
      </c>
    </row>
    <row r="70" spans="1:16" ht="88.5" customHeight="1">
      <c r="A70" s="30" t="s">
        <v>41</v>
      </c>
      <c r="B70" s="31" t="s">
        <v>41</v>
      </c>
      <c r="C70" s="32" t="s">
        <v>74</v>
      </c>
      <c r="D70" s="32" t="s">
        <v>105</v>
      </c>
      <c r="E70" s="32" t="s">
        <v>106</v>
      </c>
      <c r="F70" s="33" t="s">
        <v>107</v>
      </c>
      <c r="G70" s="32" t="s">
        <v>90</v>
      </c>
      <c r="H70" s="32" t="s">
        <v>79</v>
      </c>
      <c r="I70" s="33">
        <v>6</v>
      </c>
      <c r="J70" s="33" t="s">
        <v>80</v>
      </c>
      <c r="K70" s="34">
        <f t="shared" ref="K70:K72" si="3">I70*5399</f>
        <v>32394</v>
      </c>
      <c r="L70" s="32" t="s">
        <v>97</v>
      </c>
      <c r="M70" s="32" t="s">
        <v>98</v>
      </c>
      <c r="N70" s="32" t="s">
        <v>83</v>
      </c>
      <c r="O70" s="32" t="s">
        <v>84</v>
      </c>
      <c r="P70" s="32" t="s">
        <v>85</v>
      </c>
    </row>
    <row r="71" spans="1:16" ht="88.5" customHeight="1">
      <c r="A71" s="30" t="s">
        <v>41</v>
      </c>
      <c r="B71" s="31" t="s">
        <v>41</v>
      </c>
      <c r="C71" s="32" t="s">
        <v>74</v>
      </c>
      <c r="D71" s="32" t="s">
        <v>105</v>
      </c>
      <c r="E71" s="32" t="s">
        <v>106</v>
      </c>
      <c r="F71" s="33" t="s">
        <v>107</v>
      </c>
      <c r="G71" s="32" t="s">
        <v>91</v>
      </c>
      <c r="H71" s="32" t="s">
        <v>79</v>
      </c>
      <c r="I71" s="33">
        <v>6</v>
      </c>
      <c r="J71" s="33" t="s">
        <v>80</v>
      </c>
      <c r="K71" s="34">
        <f t="shared" si="3"/>
        <v>32394</v>
      </c>
      <c r="L71" s="32" t="s">
        <v>97</v>
      </c>
      <c r="M71" s="32" t="s">
        <v>98</v>
      </c>
      <c r="N71" s="32" t="s">
        <v>83</v>
      </c>
      <c r="O71" s="32" t="s">
        <v>84</v>
      </c>
      <c r="P71" s="32" t="s">
        <v>85</v>
      </c>
    </row>
    <row r="72" spans="1:16" ht="88.5" customHeight="1">
      <c r="A72" s="30" t="s">
        <v>41</v>
      </c>
      <c r="B72" s="31" t="s">
        <v>41</v>
      </c>
      <c r="C72" s="32" t="s">
        <v>74</v>
      </c>
      <c r="D72" s="32" t="s">
        <v>108</v>
      </c>
      <c r="E72" s="32" t="s">
        <v>109</v>
      </c>
      <c r="F72" s="33" t="s">
        <v>110</v>
      </c>
      <c r="G72" s="32" t="s">
        <v>78</v>
      </c>
      <c r="H72" s="32" t="s">
        <v>79</v>
      </c>
      <c r="I72" s="33">
        <v>30</v>
      </c>
      <c r="J72" s="33" t="s">
        <v>80</v>
      </c>
      <c r="K72" s="34">
        <f>I72*2294.11</f>
        <v>68823.3</v>
      </c>
      <c r="L72" s="32" t="s">
        <v>97</v>
      </c>
      <c r="M72" s="32" t="s">
        <v>98</v>
      </c>
      <c r="N72" s="32" t="s">
        <v>83</v>
      </c>
      <c r="O72" s="32" t="s">
        <v>84</v>
      </c>
      <c r="P72" s="32" t="s">
        <v>85</v>
      </c>
    </row>
    <row r="73" spans="1:16" ht="88.5" customHeight="1">
      <c r="A73" s="30" t="s">
        <v>41</v>
      </c>
      <c r="B73" s="31" t="s">
        <v>41</v>
      </c>
      <c r="C73" s="32" t="s">
        <v>74</v>
      </c>
      <c r="D73" s="32" t="s">
        <v>108</v>
      </c>
      <c r="E73" s="32" t="s">
        <v>109</v>
      </c>
      <c r="F73" s="33" t="s">
        <v>110</v>
      </c>
      <c r="G73" s="32" t="s">
        <v>90</v>
      </c>
      <c r="H73" s="32" t="s">
        <v>79</v>
      </c>
      <c r="I73" s="33">
        <v>5</v>
      </c>
      <c r="J73" s="33" t="s">
        <v>80</v>
      </c>
      <c r="K73" s="34">
        <f t="shared" ref="K73:K75" si="4">I73*2294.11</f>
        <v>11470.550000000001</v>
      </c>
      <c r="L73" s="32" t="s">
        <v>97</v>
      </c>
      <c r="M73" s="32" t="s">
        <v>98</v>
      </c>
      <c r="N73" s="32" t="s">
        <v>83</v>
      </c>
      <c r="O73" s="32" t="s">
        <v>84</v>
      </c>
      <c r="P73" s="32" t="s">
        <v>85</v>
      </c>
    </row>
    <row r="74" spans="1:16" ht="88.5" customHeight="1">
      <c r="A74" s="30" t="s">
        <v>41</v>
      </c>
      <c r="B74" s="31" t="s">
        <v>41</v>
      </c>
      <c r="C74" s="32" t="s">
        <v>74</v>
      </c>
      <c r="D74" s="32" t="s">
        <v>108</v>
      </c>
      <c r="E74" s="32" t="s">
        <v>109</v>
      </c>
      <c r="F74" s="33" t="s">
        <v>110</v>
      </c>
      <c r="G74" s="32" t="s">
        <v>91</v>
      </c>
      <c r="H74" s="32" t="s">
        <v>79</v>
      </c>
      <c r="I74" s="33">
        <v>5</v>
      </c>
      <c r="J74" s="33" t="s">
        <v>80</v>
      </c>
      <c r="K74" s="34">
        <f t="shared" si="4"/>
        <v>11470.550000000001</v>
      </c>
      <c r="L74" s="32" t="s">
        <v>97</v>
      </c>
      <c r="M74" s="32" t="s">
        <v>98</v>
      </c>
      <c r="N74" s="32" t="s">
        <v>83</v>
      </c>
      <c r="O74" s="32" t="s">
        <v>84</v>
      </c>
      <c r="P74" s="32" t="s">
        <v>85</v>
      </c>
    </row>
    <row r="75" spans="1:16" ht="88.5" customHeight="1">
      <c r="A75" s="30" t="s">
        <v>41</v>
      </c>
      <c r="B75" s="31" t="s">
        <v>41</v>
      </c>
      <c r="C75" s="32" t="s">
        <v>74</v>
      </c>
      <c r="D75" s="32" t="s">
        <v>111</v>
      </c>
      <c r="E75" s="32" t="s">
        <v>112</v>
      </c>
      <c r="F75" s="33" t="s">
        <v>113</v>
      </c>
      <c r="G75" s="32" t="s">
        <v>78</v>
      </c>
      <c r="H75" s="32" t="s">
        <v>79</v>
      </c>
      <c r="I75" s="33">
        <v>50</v>
      </c>
      <c r="J75" s="33" t="s">
        <v>80</v>
      </c>
      <c r="K75" s="34">
        <f>I75*1200</f>
        <v>60000</v>
      </c>
      <c r="L75" s="32" t="s">
        <v>97</v>
      </c>
      <c r="M75" s="32" t="s">
        <v>98</v>
      </c>
      <c r="N75" s="32" t="s">
        <v>83</v>
      </c>
      <c r="O75" s="32" t="s">
        <v>84</v>
      </c>
      <c r="P75" s="32" t="s">
        <v>85</v>
      </c>
    </row>
    <row r="76" spans="1:16" ht="88.5" customHeight="1">
      <c r="A76" s="30" t="s">
        <v>41</v>
      </c>
      <c r="B76" s="31" t="s">
        <v>41</v>
      </c>
      <c r="C76" s="32" t="s">
        <v>74</v>
      </c>
      <c r="D76" s="32" t="s">
        <v>111</v>
      </c>
      <c r="E76" s="32" t="s">
        <v>112</v>
      </c>
      <c r="F76" s="33" t="s">
        <v>113</v>
      </c>
      <c r="G76" s="32" t="s">
        <v>90</v>
      </c>
      <c r="H76" s="32" t="s">
        <v>79</v>
      </c>
      <c r="I76" s="33">
        <v>6</v>
      </c>
      <c r="J76" s="33" t="s">
        <v>80</v>
      </c>
      <c r="K76" s="34">
        <f t="shared" ref="K76:K78" si="5">I76*1200</f>
        <v>7200</v>
      </c>
      <c r="L76" s="32" t="s">
        <v>97</v>
      </c>
      <c r="M76" s="32" t="s">
        <v>98</v>
      </c>
      <c r="N76" s="32" t="s">
        <v>83</v>
      </c>
      <c r="O76" s="32" t="s">
        <v>84</v>
      </c>
      <c r="P76" s="32" t="s">
        <v>85</v>
      </c>
    </row>
    <row r="77" spans="1:16" ht="88.5" customHeight="1">
      <c r="A77" s="30" t="s">
        <v>41</v>
      </c>
      <c r="B77" s="31" t="s">
        <v>41</v>
      </c>
      <c r="C77" s="32" t="s">
        <v>74</v>
      </c>
      <c r="D77" s="32" t="s">
        <v>111</v>
      </c>
      <c r="E77" s="32" t="s">
        <v>112</v>
      </c>
      <c r="F77" s="33" t="s">
        <v>113</v>
      </c>
      <c r="G77" s="32" t="s">
        <v>91</v>
      </c>
      <c r="H77" s="32" t="s">
        <v>79</v>
      </c>
      <c r="I77" s="33">
        <v>6</v>
      </c>
      <c r="J77" s="33" t="s">
        <v>80</v>
      </c>
      <c r="K77" s="34">
        <f t="shared" si="5"/>
        <v>7200</v>
      </c>
      <c r="L77" s="32" t="s">
        <v>97</v>
      </c>
      <c r="M77" s="32" t="s">
        <v>98</v>
      </c>
      <c r="N77" s="32" t="s">
        <v>83</v>
      </c>
      <c r="O77" s="32" t="s">
        <v>84</v>
      </c>
      <c r="P77" s="32" t="s">
        <v>85</v>
      </c>
    </row>
    <row r="78" spans="1:16" ht="88.5" customHeight="1">
      <c r="A78" s="30" t="s">
        <v>41</v>
      </c>
      <c r="B78" s="31" t="s">
        <v>41</v>
      </c>
      <c r="C78" s="32" t="s">
        <v>74</v>
      </c>
      <c r="D78" s="32" t="s">
        <v>114</v>
      </c>
      <c r="E78" s="32" t="s">
        <v>115</v>
      </c>
      <c r="F78" s="33" t="s">
        <v>116</v>
      </c>
      <c r="G78" s="32" t="s">
        <v>78</v>
      </c>
      <c r="H78" s="32" t="s">
        <v>79</v>
      </c>
      <c r="I78" s="33">
        <v>15</v>
      </c>
      <c r="J78" s="33" t="s">
        <v>80</v>
      </c>
      <c r="K78" s="34">
        <f>I78*4000</f>
        <v>60000</v>
      </c>
      <c r="L78" s="32" t="s">
        <v>97</v>
      </c>
      <c r="M78" s="32" t="s">
        <v>98</v>
      </c>
      <c r="N78" s="32" t="s">
        <v>83</v>
      </c>
      <c r="O78" s="32" t="s">
        <v>84</v>
      </c>
      <c r="P78" s="32" t="s">
        <v>85</v>
      </c>
    </row>
    <row r="79" spans="1:16" ht="88.5" customHeight="1">
      <c r="A79" s="30" t="s">
        <v>41</v>
      </c>
      <c r="B79" s="31" t="s">
        <v>41</v>
      </c>
      <c r="C79" s="32" t="s">
        <v>74</v>
      </c>
      <c r="D79" s="32" t="s">
        <v>114</v>
      </c>
      <c r="E79" s="32" t="s">
        <v>115</v>
      </c>
      <c r="F79" s="33" t="s">
        <v>116</v>
      </c>
      <c r="G79" s="32" t="s">
        <v>90</v>
      </c>
      <c r="H79" s="32" t="s">
        <v>79</v>
      </c>
      <c r="I79" s="33">
        <v>2</v>
      </c>
      <c r="J79" s="33" t="s">
        <v>80</v>
      </c>
      <c r="K79" s="34">
        <f t="shared" ref="K79:K81" si="6">I79*4000</f>
        <v>8000</v>
      </c>
      <c r="L79" s="32" t="s">
        <v>97</v>
      </c>
      <c r="M79" s="32" t="s">
        <v>98</v>
      </c>
      <c r="N79" s="32" t="s">
        <v>83</v>
      </c>
      <c r="O79" s="32" t="s">
        <v>84</v>
      </c>
      <c r="P79" s="32" t="s">
        <v>85</v>
      </c>
    </row>
    <row r="80" spans="1:16" ht="88.5" customHeight="1">
      <c r="A80" s="30" t="s">
        <v>41</v>
      </c>
      <c r="B80" s="31" t="s">
        <v>41</v>
      </c>
      <c r="C80" s="32" t="s">
        <v>74</v>
      </c>
      <c r="D80" s="32" t="s">
        <v>114</v>
      </c>
      <c r="E80" s="32" t="s">
        <v>115</v>
      </c>
      <c r="F80" s="33" t="s">
        <v>116</v>
      </c>
      <c r="G80" s="32" t="s">
        <v>91</v>
      </c>
      <c r="H80" s="32" t="s">
        <v>79</v>
      </c>
      <c r="I80" s="33">
        <v>3</v>
      </c>
      <c r="J80" s="33" t="s">
        <v>80</v>
      </c>
      <c r="K80" s="34">
        <f t="shared" si="6"/>
        <v>12000</v>
      </c>
      <c r="L80" s="32" t="s">
        <v>97</v>
      </c>
      <c r="M80" s="32" t="s">
        <v>98</v>
      </c>
      <c r="N80" s="32" t="s">
        <v>83</v>
      </c>
      <c r="O80" s="32" t="s">
        <v>84</v>
      </c>
      <c r="P80" s="32" t="s">
        <v>85</v>
      </c>
    </row>
    <row r="81" spans="1:16" ht="88.5" customHeight="1">
      <c r="A81" s="30" t="s">
        <v>41</v>
      </c>
      <c r="B81" s="31" t="s">
        <v>41</v>
      </c>
      <c r="C81" s="32" t="s">
        <v>74</v>
      </c>
      <c r="D81" s="32" t="s">
        <v>117</v>
      </c>
      <c r="E81" s="32" t="s">
        <v>118</v>
      </c>
      <c r="F81" s="33" t="s">
        <v>119</v>
      </c>
      <c r="G81" s="32" t="s">
        <v>78</v>
      </c>
      <c r="H81" s="32" t="s">
        <v>79</v>
      </c>
      <c r="I81" s="33">
        <v>3</v>
      </c>
      <c r="J81" s="33" t="s">
        <v>80</v>
      </c>
      <c r="K81" s="34">
        <f>I81*2433.6</f>
        <v>7300.7999999999993</v>
      </c>
      <c r="L81" s="32" t="s">
        <v>120</v>
      </c>
      <c r="M81" s="32" t="s">
        <v>98</v>
      </c>
      <c r="N81" s="32" t="s">
        <v>83</v>
      </c>
      <c r="O81" s="32" t="s">
        <v>84</v>
      </c>
      <c r="P81" s="32" t="s">
        <v>85</v>
      </c>
    </row>
    <row r="82" spans="1:16" ht="88.5" customHeight="1">
      <c r="A82" s="30" t="s">
        <v>41</v>
      </c>
      <c r="B82" s="31" t="s">
        <v>41</v>
      </c>
      <c r="C82" s="32" t="s">
        <v>74</v>
      </c>
      <c r="D82" s="32" t="s">
        <v>117</v>
      </c>
      <c r="E82" s="32" t="s">
        <v>118</v>
      </c>
      <c r="F82" s="33" t="s">
        <v>119</v>
      </c>
      <c r="G82" s="32" t="s">
        <v>90</v>
      </c>
      <c r="H82" s="32" t="s">
        <v>79</v>
      </c>
      <c r="I82" s="33">
        <v>2</v>
      </c>
      <c r="J82" s="33" t="s">
        <v>80</v>
      </c>
      <c r="K82" s="34">
        <f t="shared" ref="K82:K84" si="7">I82*2433.6</f>
        <v>4867.2</v>
      </c>
      <c r="L82" s="32" t="s">
        <v>120</v>
      </c>
      <c r="M82" s="32" t="s">
        <v>98</v>
      </c>
      <c r="N82" s="32" t="s">
        <v>83</v>
      </c>
      <c r="O82" s="32" t="s">
        <v>84</v>
      </c>
      <c r="P82" s="32" t="s">
        <v>85</v>
      </c>
    </row>
    <row r="83" spans="1:16" ht="88.5" customHeight="1">
      <c r="A83" s="30" t="s">
        <v>41</v>
      </c>
      <c r="B83" s="31" t="s">
        <v>41</v>
      </c>
      <c r="C83" s="32" t="s">
        <v>74</v>
      </c>
      <c r="D83" s="32" t="s">
        <v>117</v>
      </c>
      <c r="E83" s="32" t="s">
        <v>118</v>
      </c>
      <c r="F83" s="33" t="s">
        <v>119</v>
      </c>
      <c r="G83" s="32" t="s">
        <v>91</v>
      </c>
      <c r="H83" s="32" t="s">
        <v>79</v>
      </c>
      <c r="I83" s="33">
        <v>3</v>
      </c>
      <c r="J83" s="33" t="s">
        <v>80</v>
      </c>
      <c r="K83" s="34">
        <f t="shared" si="7"/>
        <v>7300.7999999999993</v>
      </c>
      <c r="L83" s="32" t="s">
        <v>120</v>
      </c>
      <c r="M83" s="32" t="s">
        <v>98</v>
      </c>
      <c r="N83" s="32" t="s">
        <v>83</v>
      </c>
      <c r="O83" s="32" t="s">
        <v>84</v>
      </c>
      <c r="P83" s="32" t="s">
        <v>85</v>
      </c>
    </row>
    <row r="84" spans="1:16" ht="88.5" customHeight="1">
      <c r="A84" s="30" t="s">
        <v>41</v>
      </c>
      <c r="B84" s="31" t="s">
        <v>41</v>
      </c>
      <c r="C84" s="32" t="s">
        <v>74</v>
      </c>
      <c r="D84" s="32" t="s">
        <v>121</v>
      </c>
      <c r="E84" s="32" t="s">
        <v>122</v>
      </c>
      <c r="F84" s="33" t="s">
        <v>123</v>
      </c>
      <c r="G84" s="32" t="s">
        <v>78</v>
      </c>
      <c r="H84" s="32" t="s">
        <v>79</v>
      </c>
      <c r="I84" s="33">
        <v>5</v>
      </c>
      <c r="J84" s="33" t="s">
        <v>80</v>
      </c>
      <c r="K84" s="34">
        <f>I84*1500</f>
        <v>7500</v>
      </c>
      <c r="L84" s="32" t="s">
        <v>120</v>
      </c>
      <c r="M84" s="32" t="s">
        <v>98</v>
      </c>
      <c r="N84" s="32" t="s">
        <v>83</v>
      </c>
      <c r="O84" s="32" t="s">
        <v>84</v>
      </c>
      <c r="P84" s="32" t="s">
        <v>85</v>
      </c>
    </row>
    <row r="85" spans="1:16" ht="88.5" customHeight="1">
      <c r="A85" s="30" t="s">
        <v>41</v>
      </c>
      <c r="B85" s="31" t="s">
        <v>41</v>
      </c>
      <c r="C85" s="32" t="s">
        <v>74</v>
      </c>
      <c r="D85" s="32" t="s">
        <v>121</v>
      </c>
      <c r="E85" s="32" t="s">
        <v>122</v>
      </c>
      <c r="F85" s="33" t="s">
        <v>123</v>
      </c>
      <c r="G85" s="32" t="s">
        <v>90</v>
      </c>
      <c r="H85" s="32" t="s">
        <v>79</v>
      </c>
      <c r="I85" s="33">
        <v>2</v>
      </c>
      <c r="J85" s="33" t="s">
        <v>80</v>
      </c>
      <c r="K85" s="34">
        <f t="shared" ref="K85:K87" si="8">I85*1500</f>
        <v>3000</v>
      </c>
      <c r="L85" s="32" t="s">
        <v>120</v>
      </c>
      <c r="M85" s="32" t="s">
        <v>98</v>
      </c>
      <c r="N85" s="32" t="s">
        <v>83</v>
      </c>
      <c r="O85" s="32" t="s">
        <v>84</v>
      </c>
      <c r="P85" s="32" t="s">
        <v>85</v>
      </c>
    </row>
    <row r="86" spans="1:16" ht="88.5" customHeight="1">
      <c r="A86" s="30" t="s">
        <v>41</v>
      </c>
      <c r="B86" s="31" t="s">
        <v>41</v>
      </c>
      <c r="C86" s="32" t="s">
        <v>74</v>
      </c>
      <c r="D86" s="32" t="s">
        <v>121</v>
      </c>
      <c r="E86" s="32" t="s">
        <v>122</v>
      </c>
      <c r="F86" s="33" t="s">
        <v>123</v>
      </c>
      <c r="G86" s="32" t="s">
        <v>91</v>
      </c>
      <c r="H86" s="32" t="s">
        <v>79</v>
      </c>
      <c r="I86" s="33">
        <v>3</v>
      </c>
      <c r="J86" s="33" t="s">
        <v>80</v>
      </c>
      <c r="K86" s="34">
        <f t="shared" si="8"/>
        <v>4500</v>
      </c>
      <c r="L86" s="32" t="s">
        <v>120</v>
      </c>
      <c r="M86" s="32" t="s">
        <v>98</v>
      </c>
      <c r="N86" s="32" t="s">
        <v>83</v>
      </c>
      <c r="O86" s="32" t="s">
        <v>84</v>
      </c>
      <c r="P86" s="32" t="s">
        <v>85</v>
      </c>
    </row>
    <row r="87" spans="1:16" ht="88.5" customHeight="1">
      <c r="A87" s="30" t="s">
        <v>41</v>
      </c>
      <c r="B87" s="31" t="s">
        <v>41</v>
      </c>
      <c r="C87" s="32" t="s">
        <v>74</v>
      </c>
      <c r="D87" s="32" t="s">
        <v>124</v>
      </c>
      <c r="E87" s="32" t="s">
        <v>125</v>
      </c>
      <c r="F87" s="33" t="s">
        <v>126</v>
      </c>
      <c r="G87" s="32" t="s">
        <v>78</v>
      </c>
      <c r="H87" s="32" t="s">
        <v>79</v>
      </c>
      <c r="I87" s="33">
        <v>23</v>
      </c>
      <c r="J87" s="33" t="s">
        <v>80</v>
      </c>
      <c r="K87" s="34">
        <f>I87*665.3</f>
        <v>15301.9</v>
      </c>
      <c r="L87" s="32" t="s">
        <v>127</v>
      </c>
      <c r="M87" s="32" t="s">
        <v>128</v>
      </c>
      <c r="N87" s="32" t="s">
        <v>83</v>
      </c>
      <c r="O87" s="32" t="s">
        <v>84</v>
      </c>
      <c r="P87" s="32" t="s">
        <v>85</v>
      </c>
    </row>
    <row r="88" spans="1:16" ht="88.5" customHeight="1">
      <c r="A88" s="30" t="s">
        <v>41</v>
      </c>
      <c r="B88" s="31" t="s">
        <v>41</v>
      </c>
      <c r="C88" s="32" t="s">
        <v>74</v>
      </c>
      <c r="D88" s="32" t="s">
        <v>124</v>
      </c>
      <c r="E88" s="32" t="s">
        <v>125</v>
      </c>
      <c r="F88" s="33" t="s">
        <v>126</v>
      </c>
      <c r="G88" s="32" t="s">
        <v>90</v>
      </c>
      <c r="H88" s="32" t="s">
        <v>79</v>
      </c>
      <c r="I88" s="33">
        <v>5</v>
      </c>
      <c r="J88" s="33" t="s">
        <v>80</v>
      </c>
      <c r="K88" s="34">
        <f t="shared" ref="K88:K90" si="9">I88*665.3</f>
        <v>3326.5</v>
      </c>
      <c r="L88" s="32" t="s">
        <v>127</v>
      </c>
      <c r="M88" s="32" t="s">
        <v>128</v>
      </c>
      <c r="N88" s="32" t="s">
        <v>83</v>
      </c>
      <c r="O88" s="32" t="s">
        <v>84</v>
      </c>
      <c r="P88" s="32" t="s">
        <v>85</v>
      </c>
    </row>
    <row r="89" spans="1:16" ht="88.5" customHeight="1">
      <c r="A89" s="30" t="s">
        <v>41</v>
      </c>
      <c r="B89" s="31" t="s">
        <v>41</v>
      </c>
      <c r="C89" s="32" t="s">
        <v>74</v>
      </c>
      <c r="D89" s="32" t="s">
        <v>124</v>
      </c>
      <c r="E89" s="32" t="s">
        <v>125</v>
      </c>
      <c r="F89" s="33" t="s">
        <v>126</v>
      </c>
      <c r="G89" s="32" t="s">
        <v>91</v>
      </c>
      <c r="H89" s="32" t="s">
        <v>79</v>
      </c>
      <c r="I89" s="33">
        <v>10</v>
      </c>
      <c r="J89" s="33" t="s">
        <v>80</v>
      </c>
      <c r="K89" s="34">
        <f t="shared" si="9"/>
        <v>6653</v>
      </c>
      <c r="L89" s="32" t="s">
        <v>127</v>
      </c>
      <c r="M89" s="32" t="s">
        <v>128</v>
      </c>
      <c r="N89" s="32" t="s">
        <v>83</v>
      </c>
      <c r="O89" s="32" t="s">
        <v>84</v>
      </c>
      <c r="P89" s="32" t="s">
        <v>85</v>
      </c>
    </row>
    <row r="90" spans="1:16" ht="88.5" customHeight="1">
      <c r="A90" s="30" t="s">
        <v>41</v>
      </c>
      <c r="B90" s="31" t="s">
        <v>41</v>
      </c>
      <c r="C90" s="32" t="s">
        <v>74</v>
      </c>
      <c r="D90" s="32" t="s">
        <v>129</v>
      </c>
      <c r="E90" s="32" t="s">
        <v>130</v>
      </c>
      <c r="F90" s="33" t="s">
        <v>131</v>
      </c>
      <c r="G90" s="32" t="s">
        <v>78</v>
      </c>
      <c r="H90" s="32" t="s">
        <v>79</v>
      </c>
      <c r="I90" s="33">
        <v>78</v>
      </c>
      <c r="J90" s="33" t="s">
        <v>80</v>
      </c>
      <c r="K90" s="34">
        <f>I90*634.64</f>
        <v>49501.919999999998</v>
      </c>
      <c r="L90" s="32" t="s">
        <v>127</v>
      </c>
      <c r="M90" s="32" t="s">
        <v>128</v>
      </c>
      <c r="N90" s="32" t="s">
        <v>83</v>
      </c>
      <c r="O90" s="32" t="s">
        <v>84</v>
      </c>
      <c r="P90" s="32" t="s">
        <v>85</v>
      </c>
    </row>
    <row r="91" spans="1:16" ht="88.5" customHeight="1">
      <c r="A91" s="30" t="s">
        <v>41</v>
      </c>
      <c r="B91" s="31" t="s">
        <v>41</v>
      </c>
      <c r="C91" s="32" t="s">
        <v>74</v>
      </c>
      <c r="D91" s="32" t="s">
        <v>129</v>
      </c>
      <c r="E91" s="32" t="s">
        <v>130</v>
      </c>
      <c r="F91" s="33" t="s">
        <v>131</v>
      </c>
      <c r="G91" s="32" t="s">
        <v>90</v>
      </c>
      <c r="H91" s="32" t="s">
        <v>79</v>
      </c>
      <c r="I91" s="33">
        <v>20</v>
      </c>
      <c r="J91" s="33" t="s">
        <v>80</v>
      </c>
      <c r="K91" s="34">
        <f t="shared" ref="K91:K93" si="10">I91*634.64</f>
        <v>12692.8</v>
      </c>
      <c r="L91" s="32" t="s">
        <v>127</v>
      </c>
      <c r="M91" s="32" t="s">
        <v>128</v>
      </c>
      <c r="N91" s="32" t="s">
        <v>83</v>
      </c>
      <c r="O91" s="32" t="s">
        <v>84</v>
      </c>
      <c r="P91" s="32" t="s">
        <v>85</v>
      </c>
    </row>
    <row r="92" spans="1:16" ht="88.5" customHeight="1">
      <c r="A92" s="30" t="s">
        <v>41</v>
      </c>
      <c r="B92" s="31" t="s">
        <v>41</v>
      </c>
      <c r="C92" s="32" t="s">
        <v>74</v>
      </c>
      <c r="D92" s="32" t="s">
        <v>129</v>
      </c>
      <c r="E92" s="35" t="s">
        <v>130</v>
      </c>
      <c r="F92" s="33" t="s">
        <v>131</v>
      </c>
      <c r="G92" s="32" t="s">
        <v>91</v>
      </c>
      <c r="H92" s="32" t="s">
        <v>79</v>
      </c>
      <c r="I92" s="33">
        <v>20</v>
      </c>
      <c r="J92" s="33" t="s">
        <v>80</v>
      </c>
      <c r="K92" s="34">
        <f t="shared" si="10"/>
        <v>12692.8</v>
      </c>
      <c r="L92" s="32" t="s">
        <v>127</v>
      </c>
      <c r="M92" s="32" t="s">
        <v>128</v>
      </c>
      <c r="N92" s="32" t="s">
        <v>83</v>
      </c>
      <c r="O92" s="32" t="s">
        <v>84</v>
      </c>
      <c r="P92" s="32" t="s">
        <v>85</v>
      </c>
    </row>
    <row r="93" spans="1:16" ht="88.5" customHeight="1">
      <c r="A93" s="30" t="s">
        <v>41</v>
      </c>
      <c r="B93" s="31" t="s">
        <v>41</v>
      </c>
      <c r="C93" s="32" t="s">
        <v>74</v>
      </c>
      <c r="D93" s="32" t="s">
        <v>132</v>
      </c>
      <c r="E93" s="35" t="s">
        <v>133</v>
      </c>
      <c r="F93" s="33" t="s">
        <v>134</v>
      </c>
      <c r="G93" s="32" t="s">
        <v>78</v>
      </c>
      <c r="H93" s="32" t="s">
        <v>79</v>
      </c>
      <c r="I93" s="33">
        <v>20</v>
      </c>
      <c r="J93" s="33" t="s">
        <v>80</v>
      </c>
      <c r="K93" s="34">
        <f>I93*1500</f>
        <v>30000</v>
      </c>
      <c r="L93" s="32" t="s">
        <v>120</v>
      </c>
      <c r="M93" s="32" t="s">
        <v>98</v>
      </c>
      <c r="N93" s="32" t="s">
        <v>83</v>
      </c>
      <c r="O93" s="32" t="s">
        <v>84</v>
      </c>
      <c r="P93" s="32" t="s">
        <v>85</v>
      </c>
    </row>
    <row r="94" spans="1:16" ht="88.5" customHeight="1">
      <c r="A94" s="30" t="s">
        <v>41</v>
      </c>
      <c r="B94" s="31" t="s">
        <v>41</v>
      </c>
      <c r="C94" s="32" t="s">
        <v>74</v>
      </c>
      <c r="D94" s="32" t="s">
        <v>132</v>
      </c>
      <c r="E94" s="35" t="s">
        <v>133</v>
      </c>
      <c r="F94" s="33" t="s">
        <v>134</v>
      </c>
      <c r="G94" s="32" t="s">
        <v>90</v>
      </c>
      <c r="H94" s="32" t="s">
        <v>79</v>
      </c>
      <c r="I94" s="33">
        <v>2</v>
      </c>
      <c r="J94" s="33" t="s">
        <v>80</v>
      </c>
      <c r="K94" s="34">
        <f t="shared" ref="K94:K96" si="11">I94*1500</f>
        <v>3000</v>
      </c>
      <c r="L94" s="32" t="s">
        <v>120</v>
      </c>
      <c r="M94" s="32" t="s">
        <v>98</v>
      </c>
      <c r="N94" s="32" t="s">
        <v>83</v>
      </c>
      <c r="O94" s="32" t="s">
        <v>84</v>
      </c>
      <c r="P94" s="32" t="s">
        <v>85</v>
      </c>
    </row>
    <row r="95" spans="1:16" ht="88.5" customHeight="1">
      <c r="A95" s="30" t="s">
        <v>41</v>
      </c>
      <c r="B95" s="31" t="s">
        <v>41</v>
      </c>
      <c r="C95" s="32" t="s">
        <v>74</v>
      </c>
      <c r="D95" s="32" t="s">
        <v>132</v>
      </c>
      <c r="E95" s="35" t="s">
        <v>133</v>
      </c>
      <c r="F95" s="33" t="s">
        <v>134</v>
      </c>
      <c r="G95" s="32" t="s">
        <v>91</v>
      </c>
      <c r="H95" s="32" t="s">
        <v>79</v>
      </c>
      <c r="I95" s="33">
        <v>3</v>
      </c>
      <c r="J95" s="33" t="s">
        <v>80</v>
      </c>
      <c r="K95" s="34">
        <f t="shared" si="11"/>
        <v>4500</v>
      </c>
      <c r="L95" s="32" t="s">
        <v>120</v>
      </c>
      <c r="M95" s="32" t="s">
        <v>98</v>
      </c>
      <c r="N95" s="32" t="s">
        <v>83</v>
      </c>
      <c r="O95" s="32" t="s">
        <v>84</v>
      </c>
      <c r="P95" s="32" t="s">
        <v>85</v>
      </c>
    </row>
    <row r="96" spans="1:16" ht="88.5" customHeight="1">
      <c r="A96" s="30" t="s">
        <v>41</v>
      </c>
      <c r="B96" s="31" t="s">
        <v>41</v>
      </c>
      <c r="C96" s="32" t="s">
        <v>74</v>
      </c>
      <c r="D96" s="32" t="s">
        <v>135</v>
      </c>
      <c r="E96" s="35" t="s">
        <v>136</v>
      </c>
      <c r="F96" s="33" t="s">
        <v>137</v>
      </c>
      <c r="G96" s="32" t="s">
        <v>78</v>
      </c>
      <c r="H96" s="32" t="s">
        <v>79</v>
      </c>
      <c r="I96" s="33">
        <v>27</v>
      </c>
      <c r="J96" s="33" t="s">
        <v>80</v>
      </c>
      <c r="K96" s="34">
        <f>I96*1102.46</f>
        <v>29766.420000000002</v>
      </c>
      <c r="L96" s="32" t="s">
        <v>127</v>
      </c>
      <c r="M96" s="32" t="s">
        <v>128</v>
      </c>
      <c r="N96" s="32" t="s">
        <v>83</v>
      </c>
      <c r="O96" s="32" t="s">
        <v>84</v>
      </c>
      <c r="P96" s="32" t="s">
        <v>85</v>
      </c>
    </row>
    <row r="97" spans="1:16" ht="88.5" customHeight="1">
      <c r="A97" s="30" t="s">
        <v>41</v>
      </c>
      <c r="B97" s="31" t="s">
        <v>41</v>
      </c>
      <c r="C97" s="32" t="s">
        <v>74</v>
      </c>
      <c r="D97" s="32" t="s">
        <v>135</v>
      </c>
      <c r="E97" s="35" t="s">
        <v>136</v>
      </c>
      <c r="F97" s="33" t="s">
        <v>137</v>
      </c>
      <c r="G97" s="32" t="s">
        <v>90</v>
      </c>
      <c r="H97" s="32" t="s">
        <v>79</v>
      </c>
      <c r="I97" s="33">
        <v>5</v>
      </c>
      <c r="J97" s="33" t="s">
        <v>80</v>
      </c>
      <c r="K97" s="34">
        <f t="shared" ref="K97:K99" si="12">I97*1102.46</f>
        <v>5512.3</v>
      </c>
      <c r="L97" s="32" t="s">
        <v>127</v>
      </c>
      <c r="M97" s="32" t="s">
        <v>128</v>
      </c>
      <c r="N97" s="32" t="s">
        <v>83</v>
      </c>
      <c r="O97" s="32" t="s">
        <v>84</v>
      </c>
      <c r="P97" s="32" t="s">
        <v>85</v>
      </c>
    </row>
    <row r="98" spans="1:16" ht="88.5" customHeight="1">
      <c r="A98" s="30" t="s">
        <v>41</v>
      </c>
      <c r="B98" s="31" t="s">
        <v>41</v>
      </c>
      <c r="C98" s="32" t="s">
        <v>74</v>
      </c>
      <c r="D98" s="32" t="s">
        <v>135</v>
      </c>
      <c r="E98" s="35" t="s">
        <v>136</v>
      </c>
      <c r="F98" s="33" t="s">
        <v>137</v>
      </c>
      <c r="G98" s="32" t="s">
        <v>91</v>
      </c>
      <c r="H98" s="32" t="s">
        <v>79</v>
      </c>
      <c r="I98" s="33">
        <v>5</v>
      </c>
      <c r="J98" s="33" t="s">
        <v>80</v>
      </c>
      <c r="K98" s="34">
        <f t="shared" si="12"/>
        <v>5512.3</v>
      </c>
      <c r="L98" s="32" t="s">
        <v>127</v>
      </c>
      <c r="M98" s="32" t="s">
        <v>128</v>
      </c>
      <c r="N98" s="32" t="s">
        <v>83</v>
      </c>
      <c r="O98" s="32" t="s">
        <v>84</v>
      </c>
      <c r="P98" s="32" t="s">
        <v>85</v>
      </c>
    </row>
    <row r="99" spans="1:16" ht="88.5" customHeight="1">
      <c r="A99" s="30" t="s">
        <v>41</v>
      </c>
      <c r="B99" s="31" t="s">
        <v>41</v>
      </c>
      <c r="C99" s="32" t="s">
        <v>74</v>
      </c>
      <c r="D99" s="32" t="s">
        <v>124</v>
      </c>
      <c r="E99" s="32" t="s">
        <v>138</v>
      </c>
      <c r="F99" s="33" t="s">
        <v>126</v>
      </c>
      <c r="G99" s="32" t="s">
        <v>91</v>
      </c>
      <c r="H99" s="32" t="s">
        <v>79</v>
      </c>
      <c r="I99" s="33">
        <v>7</v>
      </c>
      <c r="J99" s="33" t="s">
        <v>80</v>
      </c>
      <c r="K99" s="34">
        <v>14067.58</v>
      </c>
      <c r="L99" s="32" t="s">
        <v>120</v>
      </c>
      <c r="M99" s="32" t="s">
        <v>98</v>
      </c>
      <c r="N99" s="32" t="s">
        <v>83</v>
      </c>
      <c r="O99" s="32" t="s">
        <v>84</v>
      </c>
      <c r="P99" s="32" t="s">
        <v>85</v>
      </c>
    </row>
    <row r="100" spans="1:16" ht="88.5" customHeight="1">
      <c r="A100" s="30" t="s">
        <v>43</v>
      </c>
      <c r="B100" s="31" t="s">
        <v>43</v>
      </c>
      <c r="C100" s="32" t="s">
        <v>139</v>
      </c>
      <c r="D100" s="32" t="s">
        <v>140</v>
      </c>
      <c r="E100" s="32" t="s">
        <v>141</v>
      </c>
      <c r="F100" s="33" t="s">
        <v>142</v>
      </c>
      <c r="G100" s="32" t="s">
        <v>78</v>
      </c>
      <c r="H100" s="32" t="s">
        <v>143</v>
      </c>
      <c r="I100" s="33">
        <v>1</v>
      </c>
      <c r="J100" s="33" t="s">
        <v>80</v>
      </c>
      <c r="K100" s="34">
        <v>78000</v>
      </c>
      <c r="L100" s="32" t="s">
        <v>144</v>
      </c>
      <c r="M100" s="32" t="s">
        <v>145</v>
      </c>
      <c r="N100" s="32" t="s">
        <v>83</v>
      </c>
      <c r="O100" s="32" t="s">
        <v>84</v>
      </c>
      <c r="P100" s="32" t="s">
        <v>85</v>
      </c>
    </row>
    <row r="101" spans="1:16" ht="88.5" customHeight="1">
      <c r="A101" s="30" t="s">
        <v>43</v>
      </c>
      <c r="B101" s="31" t="s">
        <v>43</v>
      </c>
      <c r="C101" s="32" t="s">
        <v>139</v>
      </c>
      <c r="D101" s="32" t="s">
        <v>146</v>
      </c>
      <c r="E101" s="32" t="s">
        <v>141</v>
      </c>
      <c r="F101" s="33" t="s">
        <v>142</v>
      </c>
      <c r="G101" s="32" t="s">
        <v>78</v>
      </c>
      <c r="H101" s="32" t="s">
        <v>143</v>
      </c>
      <c r="I101" s="33">
        <v>1</v>
      </c>
      <c r="J101" s="33" t="s">
        <v>80</v>
      </c>
      <c r="K101" s="36">
        <v>10000</v>
      </c>
      <c r="L101" s="32" t="s">
        <v>147</v>
      </c>
      <c r="M101" s="32" t="s">
        <v>148</v>
      </c>
      <c r="N101" s="32" t="s">
        <v>83</v>
      </c>
      <c r="O101" s="32" t="s">
        <v>84</v>
      </c>
      <c r="P101" s="32" t="s">
        <v>85</v>
      </c>
    </row>
    <row r="102" spans="1:16" ht="88.5" customHeight="1">
      <c r="A102" s="30" t="s">
        <v>43</v>
      </c>
      <c r="B102" s="31" t="s">
        <v>43</v>
      </c>
      <c r="C102" s="32" t="s">
        <v>139</v>
      </c>
      <c r="D102" s="32" t="s">
        <v>149</v>
      </c>
      <c r="E102" s="32" t="s">
        <v>141</v>
      </c>
      <c r="F102" s="33" t="s">
        <v>142</v>
      </c>
      <c r="G102" s="32" t="s">
        <v>78</v>
      </c>
      <c r="H102" s="32" t="s">
        <v>143</v>
      </c>
      <c r="I102" s="33">
        <v>1</v>
      </c>
      <c r="J102" s="33" t="s">
        <v>80</v>
      </c>
      <c r="K102" s="36">
        <v>20000</v>
      </c>
      <c r="L102" s="32" t="s">
        <v>150</v>
      </c>
      <c r="M102" s="32" t="s">
        <v>151</v>
      </c>
      <c r="N102" s="32" t="s">
        <v>83</v>
      </c>
      <c r="O102" s="32" t="s">
        <v>84</v>
      </c>
      <c r="P102" s="32" t="s">
        <v>85</v>
      </c>
    </row>
    <row r="103" spans="1:16" ht="88.5" customHeight="1">
      <c r="A103" s="30" t="s">
        <v>43</v>
      </c>
      <c r="B103" s="31" t="s">
        <v>43</v>
      </c>
      <c r="C103" s="32" t="s">
        <v>139</v>
      </c>
      <c r="D103" s="32" t="s">
        <v>152</v>
      </c>
      <c r="E103" s="32" t="s">
        <v>141</v>
      </c>
      <c r="F103" s="33" t="s">
        <v>153</v>
      </c>
      <c r="G103" s="32" t="s">
        <v>78</v>
      </c>
      <c r="H103" s="32" t="s">
        <v>143</v>
      </c>
      <c r="I103" s="33">
        <v>1</v>
      </c>
      <c r="J103" s="33" t="s">
        <v>80</v>
      </c>
      <c r="K103" s="36">
        <v>10000</v>
      </c>
      <c r="L103" s="32" t="s">
        <v>154</v>
      </c>
      <c r="M103" s="32" t="s">
        <v>155</v>
      </c>
      <c r="N103" s="32" t="s">
        <v>83</v>
      </c>
      <c r="O103" s="32" t="s">
        <v>84</v>
      </c>
      <c r="P103" s="32" t="s">
        <v>85</v>
      </c>
    </row>
    <row r="104" spans="1:16" ht="88.5" customHeight="1">
      <c r="A104" s="30" t="s">
        <v>43</v>
      </c>
      <c r="B104" s="31" t="s">
        <v>43</v>
      </c>
      <c r="C104" s="32" t="s">
        <v>139</v>
      </c>
      <c r="D104" s="32" t="s">
        <v>156</v>
      </c>
      <c r="E104" s="32" t="s">
        <v>141</v>
      </c>
      <c r="F104" s="33" t="s">
        <v>157</v>
      </c>
      <c r="G104" s="32" t="s">
        <v>78</v>
      </c>
      <c r="H104" s="32" t="s">
        <v>143</v>
      </c>
      <c r="I104" s="33">
        <v>1</v>
      </c>
      <c r="J104" s="33" t="s">
        <v>80</v>
      </c>
      <c r="K104" s="36">
        <v>10000</v>
      </c>
      <c r="L104" s="32" t="s">
        <v>158</v>
      </c>
      <c r="M104" s="32" t="s">
        <v>159</v>
      </c>
      <c r="N104" s="32" t="s">
        <v>83</v>
      </c>
      <c r="O104" s="32" t="s">
        <v>84</v>
      </c>
      <c r="P104" s="32" t="s">
        <v>85</v>
      </c>
    </row>
    <row r="105" spans="1:16" ht="88.5" customHeight="1">
      <c r="A105" s="30" t="s">
        <v>43</v>
      </c>
      <c r="B105" s="31" t="s">
        <v>43</v>
      </c>
      <c r="C105" s="32" t="s">
        <v>139</v>
      </c>
      <c r="D105" s="32" t="s">
        <v>160</v>
      </c>
      <c r="E105" s="32" t="s">
        <v>141</v>
      </c>
      <c r="F105" s="33" t="s">
        <v>161</v>
      </c>
      <c r="G105" s="32" t="s">
        <v>78</v>
      </c>
      <c r="H105" s="32" t="s">
        <v>143</v>
      </c>
      <c r="I105" s="33">
        <v>1</v>
      </c>
      <c r="J105" s="33" t="s">
        <v>80</v>
      </c>
      <c r="K105" s="36">
        <v>10000</v>
      </c>
      <c r="L105" s="32" t="s">
        <v>162</v>
      </c>
      <c r="M105" s="32" t="s">
        <v>163</v>
      </c>
      <c r="N105" s="32" t="s">
        <v>83</v>
      </c>
      <c r="O105" s="32" t="s">
        <v>84</v>
      </c>
      <c r="P105" s="32" t="s">
        <v>85</v>
      </c>
    </row>
    <row r="106" spans="1:16" ht="74.25" customHeight="1">
      <c r="A106" s="30" t="s">
        <v>43</v>
      </c>
      <c r="B106" s="31" t="s">
        <v>43</v>
      </c>
      <c r="C106" s="32" t="s">
        <v>139</v>
      </c>
      <c r="D106" s="32" t="s">
        <v>140</v>
      </c>
      <c r="E106" s="32" t="s">
        <v>164</v>
      </c>
      <c r="F106" s="33" t="s">
        <v>142</v>
      </c>
      <c r="G106" s="32" t="s">
        <v>78</v>
      </c>
      <c r="H106" s="32" t="s">
        <v>143</v>
      </c>
      <c r="I106" s="33">
        <v>1</v>
      </c>
      <c r="J106" s="33" t="s">
        <v>80</v>
      </c>
      <c r="K106" s="36">
        <v>78000</v>
      </c>
      <c r="L106" s="32" t="s">
        <v>144</v>
      </c>
      <c r="M106" s="32" t="s">
        <v>145</v>
      </c>
      <c r="N106" s="32" t="s">
        <v>83</v>
      </c>
      <c r="O106" s="32" t="s">
        <v>84</v>
      </c>
      <c r="P106" s="32" t="s">
        <v>85</v>
      </c>
    </row>
    <row r="107" spans="1:16" ht="74.25" customHeight="1">
      <c r="A107" s="30" t="s">
        <v>43</v>
      </c>
      <c r="B107" s="31" t="s">
        <v>43</v>
      </c>
      <c r="C107" s="32" t="s">
        <v>139</v>
      </c>
      <c r="D107" s="32" t="s">
        <v>146</v>
      </c>
      <c r="E107" s="32" t="s">
        <v>164</v>
      </c>
      <c r="F107" s="33" t="s">
        <v>142</v>
      </c>
      <c r="G107" s="32" t="s">
        <v>78</v>
      </c>
      <c r="H107" s="32" t="s">
        <v>143</v>
      </c>
      <c r="I107" s="33">
        <v>1</v>
      </c>
      <c r="J107" s="33" t="s">
        <v>80</v>
      </c>
      <c r="K107" s="36">
        <v>10000</v>
      </c>
      <c r="L107" s="32" t="s">
        <v>147</v>
      </c>
      <c r="M107" s="32" t="s">
        <v>148</v>
      </c>
      <c r="N107" s="32" t="s">
        <v>83</v>
      </c>
      <c r="O107" s="32" t="s">
        <v>84</v>
      </c>
      <c r="P107" s="32" t="s">
        <v>85</v>
      </c>
    </row>
    <row r="108" spans="1:16" ht="74.25" customHeight="1">
      <c r="A108" s="30" t="s">
        <v>43</v>
      </c>
      <c r="B108" s="31" t="s">
        <v>43</v>
      </c>
      <c r="C108" s="32" t="s">
        <v>139</v>
      </c>
      <c r="D108" s="32" t="s">
        <v>149</v>
      </c>
      <c r="E108" s="32" t="s">
        <v>164</v>
      </c>
      <c r="F108" s="33" t="s">
        <v>142</v>
      </c>
      <c r="G108" s="32" t="s">
        <v>78</v>
      </c>
      <c r="H108" s="32" t="s">
        <v>143</v>
      </c>
      <c r="I108" s="33">
        <v>1</v>
      </c>
      <c r="J108" s="33" t="s">
        <v>80</v>
      </c>
      <c r="K108" s="36">
        <v>20000</v>
      </c>
      <c r="L108" s="32" t="s">
        <v>150</v>
      </c>
      <c r="M108" s="32" t="s">
        <v>151</v>
      </c>
      <c r="N108" s="32" t="s">
        <v>83</v>
      </c>
      <c r="O108" s="32" t="s">
        <v>84</v>
      </c>
      <c r="P108" s="32" t="s">
        <v>85</v>
      </c>
    </row>
    <row r="109" spans="1:16" ht="74.25" customHeight="1">
      <c r="A109" s="30" t="s">
        <v>43</v>
      </c>
      <c r="B109" s="31" t="s">
        <v>43</v>
      </c>
      <c r="C109" s="32" t="s">
        <v>139</v>
      </c>
      <c r="D109" s="32" t="s">
        <v>152</v>
      </c>
      <c r="E109" s="32" t="s">
        <v>164</v>
      </c>
      <c r="F109" s="33" t="s">
        <v>153</v>
      </c>
      <c r="G109" s="32" t="s">
        <v>78</v>
      </c>
      <c r="H109" s="32" t="s">
        <v>143</v>
      </c>
      <c r="I109" s="33">
        <v>1</v>
      </c>
      <c r="J109" s="33" t="s">
        <v>80</v>
      </c>
      <c r="K109" s="36">
        <v>10000</v>
      </c>
      <c r="L109" s="32" t="s">
        <v>154</v>
      </c>
      <c r="M109" s="32" t="s">
        <v>155</v>
      </c>
      <c r="N109" s="32" t="s">
        <v>83</v>
      </c>
      <c r="O109" s="32" t="s">
        <v>84</v>
      </c>
      <c r="P109" s="32" t="s">
        <v>85</v>
      </c>
    </row>
    <row r="110" spans="1:16" ht="74.25" customHeight="1">
      <c r="A110" s="30" t="s">
        <v>43</v>
      </c>
      <c r="B110" s="31" t="s">
        <v>43</v>
      </c>
      <c r="C110" s="32" t="s">
        <v>139</v>
      </c>
      <c r="D110" s="32" t="s">
        <v>156</v>
      </c>
      <c r="E110" s="32" t="s">
        <v>164</v>
      </c>
      <c r="F110" s="33" t="s">
        <v>157</v>
      </c>
      <c r="G110" s="32" t="s">
        <v>78</v>
      </c>
      <c r="H110" s="32" t="s">
        <v>143</v>
      </c>
      <c r="I110" s="33">
        <v>1</v>
      </c>
      <c r="J110" s="33" t="s">
        <v>80</v>
      </c>
      <c r="K110" s="36">
        <v>10000</v>
      </c>
      <c r="L110" s="32" t="s">
        <v>158</v>
      </c>
      <c r="M110" s="32" t="s">
        <v>159</v>
      </c>
      <c r="N110" s="32" t="s">
        <v>83</v>
      </c>
      <c r="O110" s="32" t="s">
        <v>84</v>
      </c>
      <c r="P110" s="32" t="s">
        <v>85</v>
      </c>
    </row>
    <row r="111" spans="1:16" ht="74.25" customHeight="1">
      <c r="A111" s="30" t="s">
        <v>43</v>
      </c>
      <c r="B111" s="31" t="s">
        <v>43</v>
      </c>
      <c r="C111" s="32" t="s">
        <v>139</v>
      </c>
      <c r="D111" s="32" t="s">
        <v>160</v>
      </c>
      <c r="E111" s="32" t="s">
        <v>164</v>
      </c>
      <c r="F111" s="33" t="s">
        <v>161</v>
      </c>
      <c r="G111" s="32" t="s">
        <v>78</v>
      </c>
      <c r="H111" s="32" t="s">
        <v>143</v>
      </c>
      <c r="I111" s="33">
        <v>1</v>
      </c>
      <c r="J111" s="33" t="s">
        <v>80</v>
      </c>
      <c r="K111" s="36">
        <v>10000</v>
      </c>
      <c r="L111" s="32" t="s">
        <v>162</v>
      </c>
      <c r="M111" s="32" t="s">
        <v>163</v>
      </c>
      <c r="N111" s="32" t="s">
        <v>83</v>
      </c>
      <c r="O111" s="32" t="s">
        <v>84</v>
      </c>
      <c r="P111" s="32" t="s">
        <v>85</v>
      </c>
    </row>
    <row r="112" spans="1:16" ht="74.25" customHeight="1">
      <c r="A112" s="30" t="s">
        <v>43</v>
      </c>
      <c r="B112" s="31" t="s">
        <v>43</v>
      </c>
      <c r="C112" s="32" t="s">
        <v>139</v>
      </c>
      <c r="D112" s="32" t="s">
        <v>140</v>
      </c>
      <c r="E112" s="32" t="s">
        <v>165</v>
      </c>
      <c r="F112" s="33" t="s">
        <v>142</v>
      </c>
      <c r="G112" s="32" t="s">
        <v>78</v>
      </c>
      <c r="H112" s="32" t="s">
        <v>143</v>
      </c>
      <c r="I112" s="33">
        <v>1</v>
      </c>
      <c r="J112" s="33" t="s">
        <v>80</v>
      </c>
      <c r="K112" s="36">
        <v>78000</v>
      </c>
      <c r="L112" s="32" t="s">
        <v>144</v>
      </c>
      <c r="M112" s="32" t="s">
        <v>145</v>
      </c>
      <c r="N112" s="32" t="s">
        <v>83</v>
      </c>
      <c r="O112" s="32" t="s">
        <v>84</v>
      </c>
      <c r="P112" s="32" t="s">
        <v>85</v>
      </c>
    </row>
    <row r="113" spans="1:16" ht="74.25" customHeight="1">
      <c r="A113" s="30" t="s">
        <v>43</v>
      </c>
      <c r="B113" s="31" t="s">
        <v>43</v>
      </c>
      <c r="C113" s="32" t="s">
        <v>139</v>
      </c>
      <c r="D113" s="32" t="s">
        <v>146</v>
      </c>
      <c r="E113" s="32" t="s">
        <v>165</v>
      </c>
      <c r="F113" s="33" t="s">
        <v>142</v>
      </c>
      <c r="G113" s="32" t="s">
        <v>78</v>
      </c>
      <c r="H113" s="32" t="s">
        <v>143</v>
      </c>
      <c r="I113" s="33">
        <v>1</v>
      </c>
      <c r="J113" s="33" t="s">
        <v>80</v>
      </c>
      <c r="K113" s="36">
        <v>10000</v>
      </c>
      <c r="L113" s="32" t="s">
        <v>147</v>
      </c>
      <c r="M113" s="32" t="s">
        <v>148</v>
      </c>
      <c r="N113" s="32" t="s">
        <v>83</v>
      </c>
      <c r="O113" s="32" t="s">
        <v>84</v>
      </c>
      <c r="P113" s="32" t="s">
        <v>85</v>
      </c>
    </row>
    <row r="114" spans="1:16" ht="74.25" customHeight="1">
      <c r="A114" s="30" t="s">
        <v>43</v>
      </c>
      <c r="B114" s="31" t="s">
        <v>43</v>
      </c>
      <c r="C114" s="32" t="s">
        <v>139</v>
      </c>
      <c r="D114" s="32" t="s">
        <v>149</v>
      </c>
      <c r="E114" s="32" t="s">
        <v>165</v>
      </c>
      <c r="F114" s="33" t="s">
        <v>142</v>
      </c>
      <c r="G114" s="32" t="s">
        <v>78</v>
      </c>
      <c r="H114" s="32" t="s">
        <v>143</v>
      </c>
      <c r="I114" s="33">
        <v>1</v>
      </c>
      <c r="J114" s="33" t="s">
        <v>80</v>
      </c>
      <c r="K114" s="36">
        <v>20000</v>
      </c>
      <c r="L114" s="32" t="s">
        <v>150</v>
      </c>
      <c r="M114" s="32" t="s">
        <v>151</v>
      </c>
      <c r="N114" s="32" t="s">
        <v>83</v>
      </c>
      <c r="O114" s="32" t="s">
        <v>84</v>
      </c>
      <c r="P114" s="32" t="s">
        <v>85</v>
      </c>
    </row>
    <row r="115" spans="1:16" ht="74.25" customHeight="1">
      <c r="A115" s="30" t="s">
        <v>43</v>
      </c>
      <c r="B115" s="31" t="s">
        <v>43</v>
      </c>
      <c r="C115" s="32" t="s">
        <v>139</v>
      </c>
      <c r="D115" s="32" t="s">
        <v>152</v>
      </c>
      <c r="E115" s="32" t="s">
        <v>165</v>
      </c>
      <c r="F115" s="33" t="s">
        <v>153</v>
      </c>
      <c r="G115" s="32" t="s">
        <v>78</v>
      </c>
      <c r="H115" s="32" t="s">
        <v>143</v>
      </c>
      <c r="I115" s="33">
        <v>1</v>
      </c>
      <c r="J115" s="33" t="s">
        <v>80</v>
      </c>
      <c r="K115" s="36">
        <v>10000</v>
      </c>
      <c r="L115" s="32" t="s">
        <v>154</v>
      </c>
      <c r="M115" s="32" t="s">
        <v>155</v>
      </c>
      <c r="N115" s="32" t="s">
        <v>83</v>
      </c>
      <c r="O115" s="32" t="s">
        <v>84</v>
      </c>
      <c r="P115" s="32" t="s">
        <v>85</v>
      </c>
    </row>
    <row r="116" spans="1:16" ht="74.25" customHeight="1">
      <c r="A116" s="30" t="s">
        <v>43</v>
      </c>
      <c r="B116" s="31" t="s">
        <v>43</v>
      </c>
      <c r="C116" s="32" t="s">
        <v>139</v>
      </c>
      <c r="D116" s="32" t="s">
        <v>156</v>
      </c>
      <c r="E116" s="32" t="s">
        <v>165</v>
      </c>
      <c r="F116" s="33" t="s">
        <v>157</v>
      </c>
      <c r="G116" s="32" t="s">
        <v>78</v>
      </c>
      <c r="H116" s="32" t="s">
        <v>143</v>
      </c>
      <c r="I116" s="33">
        <v>1</v>
      </c>
      <c r="J116" s="33" t="s">
        <v>80</v>
      </c>
      <c r="K116" s="36">
        <v>10000</v>
      </c>
      <c r="L116" s="32" t="s">
        <v>158</v>
      </c>
      <c r="M116" s="32" t="s">
        <v>159</v>
      </c>
      <c r="N116" s="32" t="s">
        <v>83</v>
      </c>
      <c r="O116" s="32" t="s">
        <v>84</v>
      </c>
      <c r="P116" s="32" t="s">
        <v>85</v>
      </c>
    </row>
    <row r="117" spans="1:16" ht="74.25" customHeight="1">
      <c r="A117" s="30" t="s">
        <v>43</v>
      </c>
      <c r="B117" s="31" t="s">
        <v>43</v>
      </c>
      <c r="C117" s="32" t="s">
        <v>139</v>
      </c>
      <c r="D117" s="32" t="s">
        <v>160</v>
      </c>
      <c r="E117" s="32" t="s">
        <v>165</v>
      </c>
      <c r="F117" s="33" t="s">
        <v>161</v>
      </c>
      <c r="G117" s="32" t="s">
        <v>78</v>
      </c>
      <c r="H117" s="32" t="s">
        <v>143</v>
      </c>
      <c r="I117" s="33">
        <v>1</v>
      </c>
      <c r="J117" s="33" t="s">
        <v>80</v>
      </c>
      <c r="K117" s="36">
        <v>10000</v>
      </c>
      <c r="L117" s="32" t="s">
        <v>162</v>
      </c>
      <c r="M117" s="32" t="s">
        <v>163</v>
      </c>
      <c r="N117" s="32" t="s">
        <v>83</v>
      </c>
      <c r="O117" s="32" t="s">
        <v>84</v>
      </c>
      <c r="P117" s="32" t="s">
        <v>85</v>
      </c>
    </row>
    <row r="118" spans="1:16" ht="74.25" customHeight="1">
      <c r="A118" s="30" t="s">
        <v>43</v>
      </c>
      <c r="B118" s="31" t="s">
        <v>43</v>
      </c>
      <c r="C118" s="32" t="s">
        <v>139</v>
      </c>
      <c r="D118" s="32" t="s">
        <v>140</v>
      </c>
      <c r="E118" s="32" t="s">
        <v>166</v>
      </c>
      <c r="F118" s="33" t="s">
        <v>142</v>
      </c>
      <c r="G118" s="32" t="s">
        <v>90</v>
      </c>
      <c r="H118" s="32" t="s">
        <v>143</v>
      </c>
      <c r="I118" s="33">
        <v>2</v>
      </c>
      <c r="J118" s="33" t="s">
        <v>80</v>
      </c>
      <c r="K118" s="36">
        <v>78000</v>
      </c>
      <c r="L118" s="32" t="s">
        <v>144</v>
      </c>
      <c r="M118" s="32" t="s">
        <v>145</v>
      </c>
      <c r="N118" s="32" t="s">
        <v>83</v>
      </c>
      <c r="O118" s="32" t="s">
        <v>84</v>
      </c>
      <c r="P118" s="32" t="s">
        <v>85</v>
      </c>
    </row>
    <row r="119" spans="1:16" ht="74.25" customHeight="1">
      <c r="A119" s="30" t="s">
        <v>43</v>
      </c>
      <c r="B119" s="31" t="s">
        <v>43</v>
      </c>
      <c r="C119" s="32" t="s">
        <v>139</v>
      </c>
      <c r="D119" s="32" t="s">
        <v>146</v>
      </c>
      <c r="E119" s="32" t="s">
        <v>166</v>
      </c>
      <c r="F119" s="33" t="s">
        <v>142</v>
      </c>
      <c r="G119" s="32" t="s">
        <v>90</v>
      </c>
      <c r="H119" s="32" t="s">
        <v>143</v>
      </c>
      <c r="I119" s="33">
        <v>1</v>
      </c>
      <c r="J119" s="33" t="s">
        <v>80</v>
      </c>
      <c r="K119" s="36">
        <v>10000</v>
      </c>
      <c r="L119" s="32" t="s">
        <v>147</v>
      </c>
      <c r="M119" s="32" t="s">
        <v>148</v>
      </c>
      <c r="N119" s="32" t="s">
        <v>83</v>
      </c>
      <c r="O119" s="32" t="s">
        <v>84</v>
      </c>
      <c r="P119" s="32" t="s">
        <v>85</v>
      </c>
    </row>
    <row r="120" spans="1:16" ht="74.25" customHeight="1">
      <c r="A120" s="30" t="s">
        <v>43</v>
      </c>
      <c r="B120" s="31" t="s">
        <v>43</v>
      </c>
      <c r="C120" s="32" t="s">
        <v>139</v>
      </c>
      <c r="D120" s="32" t="s">
        <v>149</v>
      </c>
      <c r="E120" s="32" t="s">
        <v>166</v>
      </c>
      <c r="F120" s="33" t="s">
        <v>142</v>
      </c>
      <c r="G120" s="32" t="s">
        <v>90</v>
      </c>
      <c r="H120" s="32" t="s">
        <v>143</v>
      </c>
      <c r="I120" s="33">
        <v>1</v>
      </c>
      <c r="J120" s="33" t="s">
        <v>80</v>
      </c>
      <c r="K120" s="36">
        <v>20000</v>
      </c>
      <c r="L120" s="32" t="s">
        <v>150</v>
      </c>
      <c r="M120" s="32" t="s">
        <v>151</v>
      </c>
      <c r="N120" s="32" t="s">
        <v>83</v>
      </c>
      <c r="O120" s="32" t="s">
        <v>84</v>
      </c>
      <c r="P120" s="32" t="s">
        <v>85</v>
      </c>
    </row>
    <row r="121" spans="1:16" ht="74.25" customHeight="1">
      <c r="A121" s="30" t="s">
        <v>43</v>
      </c>
      <c r="B121" s="31" t="s">
        <v>43</v>
      </c>
      <c r="C121" s="32" t="s">
        <v>139</v>
      </c>
      <c r="D121" s="32" t="s">
        <v>152</v>
      </c>
      <c r="E121" s="32" t="s">
        <v>166</v>
      </c>
      <c r="F121" s="33" t="s">
        <v>153</v>
      </c>
      <c r="G121" s="32" t="s">
        <v>90</v>
      </c>
      <c r="H121" s="32" t="s">
        <v>143</v>
      </c>
      <c r="I121" s="33">
        <v>1</v>
      </c>
      <c r="J121" s="33" t="s">
        <v>80</v>
      </c>
      <c r="K121" s="36">
        <v>10000</v>
      </c>
      <c r="L121" s="32" t="s">
        <v>154</v>
      </c>
      <c r="M121" s="32" t="s">
        <v>155</v>
      </c>
      <c r="N121" s="32" t="s">
        <v>83</v>
      </c>
      <c r="O121" s="32" t="s">
        <v>84</v>
      </c>
      <c r="P121" s="32" t="s">
        <v>85</v>
      </c>
    </row>
    <row r="122" spans="1:16" ht="74.25" customHeight="1">
      <c r="A122" s="30" t="s">
        <v>43</v>
      </c>
      <c r="B122" s="31" t="s">
        <v>43</v>
      </c>
      <c r="C122" s="32" t="s">
        <v>139</v>
      </c>
      <c r="D122" s="32" t="s">
        <v>156</v>
      </c>
      <c r="E122" s="32" t="s">
        <v>166</v>
      </c>
      <c r="F122" s="33" t="s">
        <v>157</v>
      </c>
      <c r="G122" s="32" t="s">
        <v>90</v>
      </c>
      <c r="H122" s="32" t="s">
        <v>143</v>
      </c>
      <c r="I122" s="33">
        <v>1</v>
      </c>
      <c r="J122" s="33" t="s">
        <v>80</v>
      </c>
      <c r="K122" s="36">
        <v>10000</v>
      </c>
      <c r="L122" s="32" t="s">
        <v>158</v>
      </c>
      <c r="M122" s="32" t="s">
        <v>159</v>
      </c>
      <c r="N122" s="32" t="s">
        <v>83</v>
      </c>
      <c r="O122" s="32" t="s">
        <v>84</v>
      </c>
      <c r="P122" s="32" t="s">
        <v>85</v>
      </c>
    </row>
    <row r="123" spans="1:16" ht="74.25" customHeight="1">
      <c r="A123" s="30" t="s">
        <v>43</v>
      </c>
      <c r="B123" s="31" t="s">
        <v>43</v>
      </c>
      <c r="C123" s="32" t="s">
        <v>139</v>
      </c>
      <c r="D123" s="32" t="s">
        <v>160</v>
      </c>
      <c r="E123" s="32" t="s">
        <v>166</v>
      </c>
      <c r="F123" s="33" t="s">
        <v>161</v>
      </c>
      <c r="G123" s="32" t="s">
        <v>90</v>
      </c>
      <c r="H123" s="32" t="s">
        <v>143</v>
      </c>
      <c r="I123" s="33">
        <v>1</v>
      </c>
      <c r="J123" s="33" t="s">
        <v>80</v>
      </c>
      <c r="K123" s="36">
        <v>10000</v>
      </c>
      <c r="L123" s="32" t="s">
        <v>162</v>
      </c>
      <c r="M123" s="32" t="s">
        <v>163</v>
      </c>
      <c r="N123" s="32" t="s">
        <v>83</v>
      </c>
      <c r="O123" s="32" t="s">
        <v>84</v>
      </c>
      <c r="P123" s="32" t="s">
        <v>85</v>
      </c>
    </row>
    <row r="124" spans="1:16" ht="74.25" customHeight="1">
      <c r="A124" s="30" t="s">
        <v>43</v>
      </c>
      <c r="B124" s="31" t="s">
        <v>43</v>
      </c>
      <c r="C124" s="32" t="s">
        <v>139</v>
      </c>
      <c r="D124" s="32" t="s">
        <v>140</v>
      </c>
      <c r="E124" s="32" t="s">
        <v>167</v>
      </c>
      <c r="F124" s="33" t="s">
        <v>142</v>
      </c>
      <c r="G124" s="32" t="s">
        <v>91</v>
      </c>
      <c r="H124" s="32" t="s">
        <v>143</v>
      </c>
      <c r="I124" s="33">
        <v>2</v>
      </c>
      <c r="J124" s="33" t="s">
        <v>80</v>
      </c>
      <c r="K124" s="36">
        <v>78000</v>
      </c>
      <c r="L124" s="32" t="s">
        <v>144</v>
      </c>
      <c r="M124" s="32" t="s">
        <v>145</v>
      </c>
      <c r="N124" s="32" t="s">
        <v>83</v>
      </c>
      <c r="O124" s="32" t="s">
        <v>84</v>
      </c>
      <c r="P124" s="32" t="s">
        <v>85</v>
      </c>
    </row>
    <row r="125" spans="1:16" ht="74.25" customHeight="1">
      <c r="A125" s="30" t="s">
        <v>43</v>
      </c>
      <c r="B125" s="31" t="s">
        <v>43</v>
      </c>
      <c r="C125" s="32" t="s">
        <v>139</v>
      </c>
      <c r="D125" s="32" t="s">
        <v>146</v>
      </c>
      <c r="E125" s="32" t="s">
        <v>167</v>
      </c>
      <c r="F125" s="33" t="s">
        <v>142</v>
      </c>
      <c r="G125" s="32" t="s">
        <v>91</v>
      </c>
      <c r="H125" s="32" t="s">
        <v>143</v>
      </c>
      <c r="I125" s="33">
        <v>1</v>
      </c>
      <c r="J125" s="33" t="s">
        <v>80</v>
      </c>
      <c r="K125" s="36">
        <v>10000</v>
      </c>
      <c r="L125" s="32" t="s">
        <v>147</v>
      </c>
      <c r="M125" s="32" t="s">
        <v>148</v>
      </c>
      <c r="N125" s="32" t="s">
        <v>83</v>
      </c>
      <c r="O125" s="32" t="s">
        <v>84</v>
      </c>
      <c r="P125" s="32" t="s">
        <v>85</v>
      </c>
    </row>
    <row r="126" spans="1:16" ht="74.25" customHeight="1">
      <c r="A126" s="30" t="s">
        <v>43</v>
      </c>
      <c r="B126" s="31" t="s">
        <v>43</v>
      </c>
      <c r="C126" s="32" t="s">
        <v>139</v>
      </c>
      <c r="D126" s="32" t="s">
        <v>149</v>
      </c>
      <c r="E126" s="32" t="s">
        <v>167</v>
      </c>
      <c r="F126" s="33" t="s">
        <v>142</v>
      </c>
      <c r="G126" s="32" t="s">
        <v>91</v>
      </c>
      <c r="H126" s="32" t="s">
        <v>143</v>
      </c>
      <c r="I126" s="33">
        <v>1</v>
      </c>
      <c r="J126" s="33" t="s">
        <v>80</v>
      </c>
      <c r="K126" s="36">
        <v>20000</v>
      </c>
      <c r="L126" s="32" t="s">
        <v>150</v>
      </c>
      <c r="M126" s="32" t="s">
        <v>151</v>
      </c>
      <c r="N126" s="32" t="s">
        <v>83</v>
      </c>
      <c r="O126" s="32" t="s">
        <v>84</v>
      </c>
      <c r="P126" s="32" t="s">
        <v>85</v>
      </c>
    </row>
    <row r="127" spans="1:16" ht="74.25" customHeight="1">
      <c r="A127" s="30" t="s">
        <v>43</v>
      </c>
      <c r="B127" s="31" t="s">
        <v>43</v>
      </c>
      <c r="C127" s="32" t="s">
        <v>139</v>
      </c>
      <c r="D127" s="32" t="s">
        <v>152</v>
      </c>
      <c r="E127" s="32" t="s">
        <v>167</v>
      </c>
      <c r="F127" s="33" t="s">
        <v>153</v>
      </c>
      <c r="G127" s="32" t="s">
        <v>91</v>
      </c>
      <c r="H127" s="32" t="s">
        <v>143</v>
      </c>
      <c r="I127" s="33">
        <v>1</v>
      </c>
      <c r="J127" s="33" t="s">
        <v>80</v>
      </c>
      <c r="K127" s="36">
        <v>10000</v>
      </c>
      <c r="L127" s="32" t="s">
        <v>154</v>
      </c>
      <c r="M127" s="32" t="s">
        <v>155</v>
      </c>
      <c r="N127" s="32" t="s">
        <v>83</v>
      </c>
      <c r="O127" s="32" t="s">
        <v>84</v>
      </c>
      <c r="P127" s="32" t="s">
        <v>85</v>
      </c>
    </row>
    <row r="128" spans="1:16" ht="74.25" customHeight="1">
      <c r="A128" s="30" t="s">
        <v>43</v>
      </c>
      <c r="B128" s="31" t="s">
        <v>43</v>
      </c>
      <c r="C128" s="32" t="s">
        <v>139</v>
      </c>
      <c r="D128" s="32" t="s">
        <v>156</v>
      </c>
      <c r="E128" s="32" t="s">
        <v>167</v>
      </c>
      <c r="F128" s="33" t="s">
        <v>157</v>
      </c>
      <c r="G128" s="32" t="s">
        <v>91</v>
      </c>
      <c r="H128" s="32" t="s">
        <v>143</v>
      </c>
      <c r="I128" s="33">
        <v>1</v>
      </c>
      <c r="J128" s="33" t="s">
        <v>80</v>
      </c>
      <c r="K128" s="36">
        <v>10000</v>
      </c>
      <c r="L128" s="32" t="s">
        <v>158</v>
      </c>
      <c r="M128" s="32" t="s">
        <v>159</v>
      </c>
      <c r="N128" s="32" t="s">
        <v>83</v>
      </c>
      <c r="O128" s="32" t="s">
        <v>84</v>
      </c>
      <c r="P128" s="32" t="s">
        <v>85</v>
      </c>
    </row>
    <row r="129" spans="1:16" ht="74.25" customHeight="1">
      <c r="A129" s="30" t="s">
        <v>43</v>
      </c>
      <c r="B129" s="31" t="s">
        <v>43</v>
      </c>
      <c r="C129" s="32" t="s">
        <v>139</v>
      </c>
      <c r="D129" s="32" t="s">
        <v>160</v>
      </c>
      <c r="E129" s="32" t="s">
        <v>167</v>
      </c>
      <c r="F129" s="33" t="s">
        <v>161</v>
      </c>
      <c r="G129" s="32" t="s">
        <v>91</v>
      </c>
      <c r="H129" s="32" t="s">
        <v>143</v>
      </c>
      <c r="I129" s="33">
        <v>1</v>
      </c>
      <c r="J129" s="33" t="s">
        <v>80</v>
      </c>
      <c r="K129" s="36">
        <v>10000</v>
      </c>
      <c r="L129" s="32" t="s">
        <v>162</v>
      </c>
      <c r="M129" s="32" t="s">
        <v>163</v>
      </c>
      <c r="N129" s="32" t="s">
        <v>83</v>
      </c>
      <c r="O129" s="32" t="s">
        <v>84</v>
      </c>
      <c r="P129" s="32" t="s">
        <v>85</v>
      </c>
    </row>
    <row r="130" spans="1:16" ht="74.25" customHeight="1">
      <c r="A130" s="30" t="s">
        <v>45</v>
      </c>
      <c r="B130" s="31" t="s">
        <v>43</v>
      </c>
      <c r="C130" s="32" t="s">
        <v>139</v>
      </c>
      <c r="D130" s="32" t="s">
        <v>168</v>
      </c>
      <c r="E130" s="32" t="s">
        <v>169</v>
      </c>
      <c r="F130" s="33" t="s">
        <v>170</v>
      </c>
      <c r="G130" s="32" t="s">
        <v>171</v>
      </c>
      <c r="H130" s="32" t="s">
        <v>143</v>
      </c>
      <c r="I130" s="33">
        <v>2</v>
      </c>
      <c r="J130" s="33" t="s">
        <v>80</v>
      </c>
      <c r="K130" s="36">
        <v>121871.03999999999</v>
      </c>
      <c r="L130" s="32" t="s">
        <v>144</v>
      </c>
      <c r="M130" s="32" t="s">
        <v>145</v>
      </c>
      <c r="N130" s="32" t="s">
        <v>83</v>
      </c>
      <c r="O130" s="32" t="s">
        <v>84</v>
      </c>
      <c r="P130" s="32" t="s">
        <v>85</v>
      </c>
    </row>
    <row r="131" spans="1:16" ht="74.25" customHeight="1">
      <c r="A131" s="30" t="s">
        <v>45</v>
      </c>
      <c r="B131" s="31" t="s">
        <v>43</v>
      </c>
      <c r="C131" s="32" t="s">
        <v>139</v>
      </c>
      <c r="D131" s="32" t="s">
        <v>146</v>
      </c>
      <c r="E131" s="32" t="s">
        <v>169</v>
      </c>
      <c r="F131" s="33" t="s">
        <v>142</v>
      </c>
      <c r="G131" s="32" t="s">
        <v>171</v>
      </c>
      <c r="H131" s="32" t="s">
        <v>143</v>
      </c>
      <c r="I131" s="33">
        <v>1</v>
      </c>
      <c r="J131" s="33" t="s">
        <v>80</v>
      </c>
      <c r="K131" s="36">
        <v>20000</v>
      </c>
      <c r="L131" s="32" t="s">
        <v>147</v>
      </c>
      <c r="M131" s="32" t="s">
        <v>148</v>
      </c>
      <c r="N131" s="32" t="s">
        <v>83</v>
      </c>
      <c r="O131" s="32" t="s">
        <v>84</v>
      </c>
      <c r="P131" s="32" t="s">
        <v>85</v>
      </c>
    </row>
    <row r="132" spans="1:16" ht="74.25" customHeight="1">
      <c r="A132" s="30" t="s">
        <v>45</v>
      </c>
      <c r="B132" s="31" t="s">
        <v>43</v>
      </c>
      <c r="C132" s="32" t="s">
        <v>139</v>
      </c>
      <c r="D132" s="32" t="s">
        <v>149</v>
      </c>
      <c r="E132" s="32" t="s">
        <v>169</v>
      </c>
      <c r="F132" s="33" t="s">
        <v>142</v>
      </c>
      <c r="G132" s="32" t="s">
        <v>171</v>
      </c>
      <c r="H132" s="32" t="s">
        <v>143</v>
      </c>
      <c r="I132" s="33">
        <v>1</v>
      </c>
      <c r="J132" s="33" t="s">
        <v>80</v>
      </c>
      <c r="K132" s="36">
        <v>20000</v>
      </c>
      <c r="L132" s="32" t="s">
        <v>150</v>
      </c>
      <c r="M132" s="32" t="s">
        <v>151</v>
      </c>
      <c r="N132" s="32" t="s">
        <v>83</v>
      </c>
      <c r="O132" s="32" t="s">
        <v>84</v>
      </c>
      <c r="P132" s="32" t="s">
        <v>85</v>
      </c>
    </row>
    <row r="133" spans="1:16" ht="74.25" customHeight="1">
      <c r="A133" s="30" t="s">
        <v>45</v>
      </c>
      <c r="B133" s="31" t="s">
        <v>43</v>
      </c>
      <c r="C133" s="32" t="s">
        <v>139</v>
      </c>
      <c r="D133" s="32" t="s">
        <v>152</v>
      </c>
      <c r="E133" s="32" t="s">
        <v>169</v>
      </c>
      <c r="F133" s="33" t="s">
        <v>153</v>
      </c>
      <c r="G133" s="32" t="s">
        <v>171</v>
      </c>
      <c r="H133" s="32" t="s">
        <v>143</v>
      </c>
      <c r="I133" s="33">
        <v>1</v>
      </c>
      <c r="J133" s="33" t="s">
        <v>80</v>
      </c>
      <c r="K133" s="36">
        <v>100000</v>
      </c>
      <c r="L133" s="32" t="s">
        <v>154</v>
      </c>
      <c r="M133" s="32" t="s">
        <v>155</v>
      </c>
      <c r="N133" s="32" t="s">
        <v>83</v>
      </c>
      <c r="O133" s="32" t="s">
        <v>84</v>
      </c>
      <c r="P133" s="32" t="s">
        <v>85</v>
      </c>
    </row>
    <row r="134" spans="1:16" ht="74.25" customHeight="1">
      <c r="A134" s="30" t="s">
        <v>45</v>
      </c>
      <c r="B134" s="31" t="s">
        <v>43</v>
      </c>
      <c r="C134" s="32" t="s">
        <v>139</v>
      </c>
      <c r="D134" s="32" t="s">
        <v>156</v>
      </c>
      <c r="E134" s="32" t="s">
        <v>169</v>
      </c>
      <c r="F134" s="33" t="s">
        <v>157</v>
      </c>
      <c r="G134" s="32" t="s">
        <v>171</v>
      </c>
      <c r="H134" s="32" t="s">
        <v>143</v>
      </c>
      <c r="I134" s="33">
        <v>1</v>
      </c>
      <c r="J134" s="33" t="s">
        <v>80</v>
      </c>
      <c r="K134" s="36">
        <v>100000</v>
      </c>
      <c r="L134" s="32" t="s">
        <v>158</v>
      </c>
      <c r="M134" s="32" t="s">
        <v>159</v>
      </c>
      <c r="N134" s="32" t="s">
        <v>83</v>
      </c>
      <c r="O134" s="32" t="s">
        <v>84</v>
      </c>
      <c r="P134" s="32" t="s">
        <v>85</v>
      </c>
    </row>
    <row r="135" spans="1:16" ht="74.25" customHeight="1">
      <c r="A135" s="30" t="s">
        <v>45</v>
      </c>
      <c r="B135" s="31" t="s">
        <v>43</v>
      </c>
      <c r="C135" s="32" t="s">
        <v>139</v>
      </c>
      <c r="D135" s="32" t="s">
        <v>160</v>
      </c>
      <c r="E135" s="32" t="s">
        <v>169</v>
      </c>
      <c r="F135" s="33" t="s">
        <v>161</v>
      </c>
      <c r="G135" s="32" t="s">
        <v>171</v>
      </c>
      <c r="H135" s="32" t="s">
        <v>143</v>
      </c>
      <c r="I135" s="33">
        <v>1</v>
      </c>
      <c r="J135" s="33" t="s">
        <v>80</v>
      </c>
      <c r="K135" s="36">
        <v>100000</v>
      </c>
      <c r="L135" s="32" t="s">
        <v>162</v>
      </c>
      <c r="M135" s="32" t="s">
        <v>163</v>
      </c>
      <c r="N135" s="32" t="s">
        <v>83</v>
      </c>
      <c r="O135" s="32" t="s">
        <v>84</v>
      </c>
      <c r="P135" s="32" t="s">
        <v>85</v>
      </c>
    </row>
    <row r="136" spans="1:16" ht="74.25" customHeight="1">
      <c r="A136" s="30"/>
      <c r="B136" s="31"/>
      <c r="C136" s="32"/>
      <c r="D136" s="32"/>
      <c r="E136" s="32"/>
      <c r="F136" s="33"/>
      <c r="G136" s="32"/>
      <c r="H136" s="32"/>
      <c r="I136" s="33"/>
      <c r="J136" s="33"/>
      <c r="K136" s="36"/>
      <c r="L136" s="32"/>
      <c r="M136" s="32"/>
      <c r="N136" s="32"/>
      <c r="O136" s="32"/>
      <c r="P136" s="32"/>
    </row>
    <row r="137" spans="1:16" ht="74.25" customHeight="1">
      <c r="A137" s="30"/>
      <c r="B137" s="31"/>
      <c r="C137" s="32"/>
      <c r="D137" s="32"/>
      <c r="E137" s="32"/>
      <c r="F137" s="33"/>
      <c r="G137" s="32"/>
      <c r="H137" s="32"/>
      <c r="I137" s="33"/>
      <c r="J137" s="33"/>
      <c r="K137" s="36"/>
      <c r="L137" s="32"/>
      <c r="M137" s="32"/>
      <c r="N137" s="32"/>
      <c r="O137" s="32"/>
      <c r="P137" s="32"/>
    </row>
    <row r="138" spans="1:16" ht="74.25" customHeight="1">
      <c r="A138" s="30"/>
      <c r="B138" s="31"/>
      <c r="C138" s="32"/>
      <c r="D138" s="32"/>
      <c r="E138" s="32"/>
      <c r="F138" s="33"/>
      <c r="G138" s="32"/>
      <c r="H138" s="32"/>
      <c r="I138" s="33"/>
      <c r="J138" s="33"/>
      <c r="K138" s="36"/>
      <c r="L138" s="32"/>
      <c r="M138" s="32"/>
      <c r="N138" s="32"/>
      <c r="O138" s="32"/>
      <c r="P138" s="32"/>
    </row>
    <row r="139" spans="1:16" ht="74.25" customHeight="1">
      <c r="A139" s="30"/>
      <c r="B139" s="31"/>
      <c r="C139" s="32"/>
      <c r="D139" s="32"/>
      <c r="E139" s="32"/>
      <c r="F139" s="33"/>
      <c r="G139" s="32"/>
      <c r="H139" s="32"/>
      <c r="I139" s="33"/>
      <c r="J139" s="33"/>
      <c r="K139" s="36"/>
      <c r="L139" s="32"/>
      <c r="M139" s="32"/>
      <c r="N139" s="32"/>
      <c r="O139" s="32"/>
      <c r="P139" s="32"/>
    </row>
    <row r="140" spans="1:16" ht="74.25" customHeight="1">
      <c r="A140" s="30"/>
      <c r="B140" s="31"/>
      <c r="C140" s="32"/>
      <c r="D140" s="32"/>
      <c r="E140" s="32"/>
      <c r="F140" s="33"/>
      <c r="G140" s="32"/>
      <c r="H140" s="32"/>
      <c r="I140" s="33"/>
      <c r="J140" s="33"/>
      <c r="K140" s="36"/>
      <c r="L140" s="32"/>
      <c r="M140" s="32"/>
      <c r="N140" s="32"/>
      <c r="O140" s="32"/>
      <c r="P140" s="32"/>
    </row>
    <row r="141" spans="1:16" ht="74.25" customHeight="1">
      <c r="A141" s="30"/>
      <c r="B141" s="31"/>
      <c r="C141" s="32"/>
      <c r="D141" s="32"/>
      <c r="E141" s="32"/>
      <c r="F141" s="33"/>
      <c r="G141" s="32"/>
      <c r="H141" s="32"/>
      <c r="I141" s="33"/>
      <c r="J141" s="33"/>
      <c r="K141" s="36"/>
      <c r="L141" s="32"/>
      <c r="M141" s="32"/>
      <c r="N141" s="32"/>
      <c r="O141" s="32"/>
      <c r="P141" s="32"/>
    </row>
    <row r="142" spans="1:16" ht="74.25" customHeight="1">
      <c r="A142" s="30"/>
      <c r="B142" s="31"/>
      <c r="C142" s="32"/>
      <c r="D142" s="32"/>
      <c r="E142" s="32"/>
      <c r="F142" s="33"/>
      <c r="G142" s="32"/>
      <c r="H142" s="32"/>
      <c r="I142" s="33"/>
      <c r="J142" s="33"/>
      <c r="K142" s="36"/>
      <c r="L142" s="32"/>
      <c r="M142" s="32"/>
      <c r="N142" s="32"/>
      <c r="O142" s="32"/>
      <c r="P142" s="32"/>
    </row>
    <row r="143" spans="1:16" ht="74.25" customHeight="1">
      <c r="A143" s="30"/>
      <c r="B143" s="31"/>
      <c r="C143" s="32"/>
      <c r="D143" s="32"/>
      <c r="E143" s="32"/>
      <c r="F143" s="33"/>
      <c r="G143" s="32"/>
      <c r="H143" s="32"/>
      <c r="I143" s="33"/>
      <c r="J143" s="33"/>
      <c r="K143" s="36"/>
      <c r="L143" s="32"/>
      <c r="M143" s="32"/>
      <c r="N143" s="32"/>
      <c r="O143" s="32"/>
      <c r="P143" s="32"/>
    </row>
    <row r="144" spans="1:16" ht="74.25" customHeight="1">
      <c r="A144" s="30"/>
      <c r="B144" s="31"/>
      <c r="C144" s="32"/>
      <c r="D144" s="32"/>
      <c r="E144" s="32"/>
      <c r="F144" s="33"/>
      <c r="G144" s="32"/>
      <c r="H144" s="32"/>
      <c r="I144" s="33"/>
      <c r="J144" s="33"/>
      <c r="K144" s="36"/>
      <c r="L144" s="32"/>
      <c r="M144" s="32"/>
      <c r="N144" s="32"/>
      <c r="O144" s="32"/>
      <c r="P144" s="32"/>
    </row>
    <row r="145" spans="1:16" ht="74.25" customHeight="1">
      <c r="A145" s="30"/>
      <c r="B145" s="31"/>
      <c r="C145" s="32"/>
      <c r="D145" s="32"/>
      <c r="E145" s="32"/>
      <c r="F145" s="33"/>
      <c r="G145" s="32"/>
      <c r="H145" s="32"/>
      <c r="I145" s="33"/>
      <c r="J145" s="33"/>
      <c r="K145" s="36"/>
      <c r="L145" s="32"/>
      <c r="M145" s="32"/>
      <c r="N145" s="32"/>
      <c r="O145" s="32"/>
      <c r="P145" s="32"/>
    </row>
    <row r="146" spans="1:16" ht="74.25" customHeight="1">
      <c r="A146" s="30"/>
      <c r="B146" s="31"/>
      <c r="C146" s="32"/>
      <c r="D146" s="32"/>
      <c r="E146" s="32"/>
      <c r="F146" s="33"/>
      <c r="G146" s="32"/>
      <c r="H146" s="32"/>
      <c r="I146" s="33"/>
      <c r="J146" s="33"/>
      <c r="K146" s="36"/>
      <c r="L146" s="32"/>
      <c r="M146" s="32"/>
      <c r="N146" s="32"/>
      <c r="O146" s="32"/>
      <c r="P146" s="32"/>
    </row>
    <row r="147" spans="1:16" ht="74.25" customHeight="1">
      <c r="A147" s="30"/>
      <c r="B147" s="31"/>
      <c r="C147" s="32"/>
      <c r="D147" s="32"/>
      <c r="E147" s="32"/>
      <c r="F147" s="33"/>
      <c r="G147" s="32"/>
      <c r="H147" s="32"/>
      <c r="I147" s="33"/>
      <c r="J147" s="33"/>
      <c r="K147" s="36"/>
      <c r="L147" s="32"/>
      <c r="M147" s="32"/>
      <c r="N147" s="32"/>
      <c r="O147" s="32"/>
      <c r="P147" s="32"/>
    </row>
    <row r="148" spans="1:16" ht="74.25" customHeight="1">
      <c r="A148" s="30"/>
      <c r="B148" s="31"/>
      <c r="C148" s="32"/>
      <c r="D148" s="32"/>
      <c r="E148" s="32"/>
      <c r="F148" s="33"/>
      <c r="G148" s="32"/>
      <c r="H148" s="32"/>
      <c r="I148" s="33"/>
      <c r="J148" s="33"/>
      <c r="K148" s="36"/>
      <c r="L148" s="32"/>
      <c r="M148" s="32"/>
      <c r="N148" s="32"/>
      <c r="O148" s="32"/>
      <c r="P148" s="32"/>
    </row>
    <row r="149" spans="1:16" ht="74.25" customHeight="1">
      <c r="A149" s="30"/>
      <c r="B149" s="31"/>
      <c r="C149" s="32"/>
      <c r="D149" s="32"/>
      <c r="E149" s="32"/>
      <c r="F149" s="33"/>
      <c r="G149" s="32"/>
      <c r="H149" s="32"/>
      <c r="I149" s="33"/>
      <c r="J149" s="33"/>
      <c r="K149" s="36"/>
      <c r="L149" s="32"/>
      <c r="M149" s="32"/>
      <c r="N149" s="32"/>
      <c r="O149" s="32"/>
      <c r="P149" s="32"/>
    </row>
    <row r="150" spans="1:16" ht="74.25" customHeight="1">
      <c r="A150" s="30"/>
      <c r="B150" s="31"/>
      <c r="C150" s="32"/>
      <c r="D150" s="32"/>
      <c r="E150" s="32"/>
      <c r="F150" s="33"/>
      <c r="G150" s="32"/>
      <c r="H150" s="32"/>
      <c r="I150" s="33"/>
      <c r="J150" s="33"/>
      <c r="K150" s="36"/>
      <c r="L150" s="32"/>
      <c r="M150" s="32"/>
      <c r="N150" s="32"/>
      <c r="O150" s="32"/>
      <c r="P150" s="32"/>
    </row>
    <row r="151" spans="1:16" ht="74.25" customHeight="1">
      <c r="A151" s="30"/>
      <c r="B151" s="31"/>
      <c r="C151" s="32"/>
      <c r="D151" s="32"/>
      <c r="E151" s="32"/>
      <c r="F151" s="33"/>
      <c r="G151" s="32"/>
      <c r="H151" s="32"/>
      <c r="I151" s="33"/>
      <c r="J151" s="33"/>
      <c r="K151" s="36"/>
      <c r="L151" s="32"/>
      <c r="M151" s="32"/>
      <c r="N151" s="32"/>
      <c r="O151" s="32"/>
      <c r="P151" s="32"/>
    </row>
    <row r="152" spans="1:16" ht="74.25" customHeight="1">
      <c r="A152" s="30"/>
      <c r="B152" s="31"/>
      <c r="C152" s="32"/>
      <c r="D152" s="32"/>
      <c r="E152" s="32"/>
      <c r="F152" s="33"/>
      <c r="G152" s="32"/>
      <c r="H152" s="32"/>
      <c r="I152" s="33"/>
      <c r="J152" s="33"/>
      <c r="K152" s="36"/>
      <c r="L152" s="32"/>
      <c r="M152" s="32"/>
      <c r="N152" s="32"/>
      <c r="O152" s="32"/>
      <c r="P152" s="32"/>
    </row>
    <row r="153" spans="1:16" ht="74.25" customHeight="1">
      <c r="A153" s="30"/>
      <c r="B153" s="31"/>
      <c r="C153" s="32"/>
      <c r="D153" s="32"/>
      <c r="E153" s="32"/>
      <c r="F153" s="33"/>
      <c r="G153" s="32"/>
      <c r="H153" s="32"/>
      <c r="I153" s="33"/>
      <c r="J153" s="33"/>
      <c r="K153" s="36"/>
      <c r="L153" s="32"/>
      <c r="M153" s="32"/>
      <c r="N153" s="32"/>
      <c r="O153" s="32"/>
      <c r="P153" s="32"/>
    </row>
    <row r="154" spans="1:16" ht="74.25" customHeight="1">
      <c r="A154" s="30"/>
      <c r="B154" s="31"/>
      <c r="C154" s="32"/>
      <c r="D154" s="32"/>
      <c r="E154" s="32"/>
      <c r="F154" s="33"/>
      <c r="G154" s="32"/>
      <c r="H154" s="32"/>
      <c r="I154" s="33"/>
      <c r="J154" s="33"/>
      <c r="K154" s="36"/>
      <c r="L154" s="32"/>
      <c r="M154" s="32"/>
      <c r="N154" s="32"/>
      <c r="O154" s="32"/>
      <c r="P154" s="32"/>
    </row>
    <row r="155" spans="1:16" ht="74.25" customHeight="1">
      <c r="A155" s="30"/>
      <c r="B155" s="31"/>
      <c r="C155" s="32"/>
      <c r="D155" s="32"/>
      <c r="E155" s="32"/>
      <c r="F155" s="33"/>
      <c r="G155" s="32"/>
      <c r="H155" s="32"/>
      <c r="I155" s="33"/>
      <c r="J155" s="33"/>
      <c r="K155" s="36"/>
      <c r="L155" s="32"/>
      <c r="M155" s="32"/>
      <c r="N155" s="32"/>
      <c r="O155" s="32"/>
      <c r="P155" s="32"/>
    </row>
    <row r="156" spans="1:16" ht="74.25" customHeight="1">
      <c r="A156" s="30"/>
      <c r="B156" s="31"/>
      <c r="C156" s="32"/>
      <c r="D156" s="32"/>
      <c r="E156" s="32"/>
      <c r="F156" s="33"/>
      <c r="G156" s="32"/>
      <c r="H156" s="32"/>
      <c r="I156" s="33"/>
      <c r="J156" s="33"/>
      <c r="K156" s="36"/>
      <c r="L156" s="32"/>
      <c r="M156" s="32"/>
      <c r="N156" s="32"/>
      <c r="O156" s="32"/>
      <c r="P156" s="32"/>
    </row>
    <row r="157" spans="1:16" ht="74.25" customHeight="1">
      <c r="A157" s="30"/>
      <c r="B157" s="31"/>
      <c r="C157" s="32"/>
      <c r="D157" s="32"/>
      <c r="E157" s="32"/>
      <c r="F157" s="33"/>
      <c r="G157" s="32"/>
      <c r="H157" s="32"/>
      <c r="I157" s="33"/>
      <c r="J157" s="33"/>
      <c r="K157" s="36"/>
      <c r="L157" s="32"/>
      <c r="M157" s="32"/>
      <c r="N157" s="32"/>
      <c r="O157" s="32"/>
      <c r="P157" s="32"/>
    </row>
    <row r="158" spans="1:16" ht="74.25" customHeight="1">
      <c r="A158" s="30"/>
      <c r="B158" s="31"/>
      <c r="C158" s="32"/>
      <c r="D158" s="32"/>
      <c r="E158" s="32"/>
      <c r="F158" s="33"/>
      <c r="G158" s="32"/>
      <c r="H158" s="32"/>
      <c r="I158" s="33"/>
      <c r="J158" s="33"/>
      <c r="K158" s="36"/>
      <c r="L158" s="32"/>
      <c r="M158" s="32"/>
      <c r="N158" s="32"/>
      <c r="O158" s="32"/>
      <c r="P158" s="32"/>
    </row>
    <row r="159" spans="1:16" ht="74.25" customHeight="1">
      <c r="A159" s="30"/>
      <c r="B159" s="31"/>
      <c r="C159" s="32"/>
      <c r="D159" s="32"/>
      <c r="E159" s="32"/>
      <c r="F159" s="33"/>
      <c r="G159" s="32"/>
      <c r="H159" s="32"/>
      <c r="I159" s="33"/>
      <c r="J159" s="33"/>
      <c r="K159" s="36"/>
      <c r="L159" s="32"/>
      <c r="M159" s="32"/>
      <c r="N159" s="32"/>
      <c r="O159" s="32"/>
      <c r="P159" s="32"/>
    </row>
    <row r="160" spans="1:16" ht="74.25" customHeight="1">
      <c r="A160" s="30"/>
      <c r="B160" s="31"/>
      <c r="C160" s="32"/>
      <c r="D160" s="32"/>
      <c r="E160" s="32"/>
      <c r="F160" s="33"/>
      <c r="G160" s="32"/>
      <c r="H160" s="32"/>
      <c r="I160" s="33"/>
      <c r="J160" s="33"/>
      <c r="K160" s="36"/>
      <c r="L160" s="32"/>
      <c r="M160" s="32"/>
      <c r="N160" s="32"/>
      <c r="O160" s="32"/>
      <c r="P160" s="32"/>
    </row>
    <row r="161" spans="1:16" ht="74.25" customHeight="1">
      <c r="A161" s="30"/>
      <c r="B161" s="31"/>
      <c r="C161" s="32"/>
      <c r="D161" s="32"/>
      <c r="E161" s="32"/>
      <c r="F161" s="33"/>
      <c r="G161" s="32"/>
      <c r="H161" s="32"/>
      <c r="I161" s="33"/>
      <c r="J161" s="33"/>
      <c r="K161" s="36"/>
      <c r="L161" s="32"/>
      <c r="M161" s="32"/>
      <c r="N161" s="32"/>
      <c r="O161" s="32"/>
      <c r="P161" s="32"/>
    </row>
    <row r="162" spans="1:16" ht="74.25" customHeight="1">
      <c r="A162" s="30"/>
      <c r="B162" s="31"/>
      <c r="C162" s="32"/>
      <c r="D162" s="32"/>
      <c r="E162" s="32"/>
      <c r="F162" s="33"/>
      <c r="G162" s="32"/>
      <c r="H162" s="32"/>
      <c r="I162" s="33"/>
      <c r="J162" s="33"/>
      <c r="K162" s="36"/>
      <c r="L162" s="32"/>
      <c r="M162" s="32"/>
      <c r="N162" s="32"/>
      <c r="O162" s="32"/>
      <c r="P162" s="32"/>
    </row>
    <row r="163" spans="1:16" ht="74.25" customHeight="1">
      <c r="A163" s="30"/>
      <c r="B163" s="31"/>
      <c r="C163" s="32"/>
      <c r="D163" s="32"/>
      <c r="E163" s="32"/>
      <c r="F163" s="33"/>
      <c r="G163" s="32"/>
      <c r="H163" s="32"/>
      <c r="I163" s="33"/>
      <c r="J163" s="33"/>
      <c r="K163" s="36"/>
      <c r="L163" s="32"/>
      <c r="M163" s="32"/>
      <c r="N163" s="32"/>
      <c r="O163" s="32"/>
      <c r="P163" s="32"/>
    </row>
    <row r="164" spans="1:16" ht="74.25" customHeight="1">
      <c r="A164" s="30"/>
      <c r="B164" s="31"/>
      <c r="C164" s="32"/>
      <c r="D164" s="32"/>
      <c r="E164" s="32"/>
      <c r="F164" s="33"/>
      <c r="G164" s="32"/>
      <c r="H164" s="32"/>
      <c r="I164" s="33"/>
      <c r="J164" s="33"/>
      <c r="K164" s="36"/>
      <c r="L164" s="32"/>
      <c r="M164" s="32"/>
      <c r="N164" s="32"/>
      <c r="O164" s="32"/>
      <c r="P164" s="32"/>
    </row>
    <row r="165" spans="1:16" ht="74.25" customHeight="1">
      <c r="A165" s="30"/>
      <c r="B165" s="31"/>
      <c r="C165" s="32"/>
      <c r="D165" s="32"/>
      <c r="E165" s="32"/>
      <c r="F165" s="33"/>
      <c r="G165" s="32"/>
      <c r="H165" s="32"/>
      <c r="I165" s="33"/>
      <c r="J165" s="33"/>
      <c r="K165" s="36"/>
      <c r="L165" s="32"/>
      <c r="M165" s="32"/>
      <c r="N165" s="32"/>
      <c r="O165" s="32"/>
      <c r="P165" s="32"/>
    </row>
    <row r="166" spans="1:16" ht="74.25" customHeight="1">
      <c r="A166" s="30"/>
      <c r="B166" s="31"/>
      <c r="C166" s="32"/>
      <c r="D166" s="32"/>
      <c r="E166" s="32"/>
      <c r="F166" s="33"/>
      <c r="G166" s="32"/>
      <c r="H166" s="32"/>
      <c r="I166" s="33"/>
      <c r="J166" s="33"/>
      <c r="K166" s="36"/>
      <c r="L166" s="32"/>
      <c r="M166" s="32"/>
      <c r="N166" s="32"/>
      <c r="O166" s="32"/>
      <c r="P166" s="32"/>
    </row>
    <row r="167" spans="1:16" ht="74.25" customHeight="1">
      <c r="A167" s="30"/>
      <c r="B167" s="31"/>
      <c r="C167" s="32"/>
      <c r="D167" s="32"/>
      <c r="E167" s="32"/>
      <c r="F167" s="33"/>
      <c r="G167" s="32"/>
      <c r="H167" s="32"/>
      <c r="I167" s="33"/>
      <c r="J167" s="33"/>
      <c r="K167" s="36"/>
      <c r="L167" s="32"/>
      <c r="M167" s="32"/>
      <c r="N167" s="32"/>
      <c r="O167" s="32"/>
      <c r="P167" s="32"/>
    </row>
    <row r="168" spans="1:16" ht="74.25" customHeight="1">
      <c r="A168" s="30"/>
      <c r="B168" s="31"/>
      <c r="C168" s="32"/>
      <c r="D168" s="32"/>
      <c r="E168" s="32"/>
      <c r="F168" s="33"/>
      <c r="G168" s="32"/>
      <c r="H168" s="32"/>
      <c r="I168" s="33"/>
      <c r="J168" s="33"/>
      <c r="K168" s="36"/>
      <c r="L168" s="32"/>
      <c r="M168" s="32"/>
      <c r="N168" s="32"/>
      <c r="O168" s="32"/>
      <c r="P168" s="32"/>
    </row>
    <row r="169" spans="1:16" ht="74.25" customHeight="1">
      <c r="A169" s="30"/>
      <c r="B169" s="31"/>
      <c r="C169" s="32"/>
      <c r="D169" s="32"/>
      <c r="E169" s="32"/>
      <c r="F169" s="33"/>
      <c r="G169" s="32"/>
      <c r="H169" s="32"/>
      <c r="I169" s="33"/>
      <c r="J169" s="33"/>
      <c r="K169" s="36"/>
      <c r="L169" s="32"/>
      <c r="M169" s="32"/>
      <c r="N169" s="32"/>
      <c r="O169" s="32"/>
      <c r="P169" s="32"/>
    </row>
    <row r="170" spans="1:16" ht="74.25" customHeight="1">
      <c r="A170" s="30"/>
      <c r="B170" s="31"/>
      <c r="C170" s="32"/>
      <c r="D170" s="32"/>
      <c r="E170" s="32"/>
      <c r="F170" s="33"/>
      <c r="G170" s="32"/>
      <c r="H170" s="32"/>
      <c r="I170" s="33"/>
      <c r="J170" s="33"/>
      <c r="K170" s="36"/>
      <c r="L170" s="32"/>
      <c r="M170" s="32"/>
      <c r="N170" s="32"/>
      <c r="O170" s="32"/>
      <c r="P170" s="32"/>
    </row>
    <row r="171" spans="1:16" ht="74.25" customHeight="1">
      <c r="A171" s="30"/>
      <c r="B171" s="31"/>
      <c r="C171" s="32"/>
      <c r="D171" s="32"/>
      <c r="E171" s="32"/>
      <c r="F171" s="33"/>
      <c r="G171" s="32"/>
      <c r="H171" s="32"/>
      <c r="I171" s="33"/>
      <c r="J171" s="33"/>
      <c r="K171" s="36"/>
      <c r="L171" s="32"/>
      <c r="M171" s="32"/>
      <c r="N171" s="32"/>
      <c r="O171" s="32"/>
      <c r="P171" s="32"/>
    </row>
    <row r="172" spans="1:16" ht="74.25" customHeight="1">
      <c r="A172" s="30"/>
      <c r="B172" s="31"/>
      <c r="C172" s="32"/>
      <c r="D172" s="32"/>
      <c r="E172" s="32"/>
      <c r="F172" s="33"/>
      <c r="G172" s="32"/>
      <c r="H172" s="32"/>
      <c r="I172" s="33"/>
      <c r="J172" s="33"/>
      <c r="K172" s="36"/>
      <c r="L172" s="32"/>
      <c r="M172" s="32"/>
      <c r="N172" s="32"/>
      <c r="O172" s="32"/>
      <c r="P172" s="32"/>
    </row>
    <row r="173" spans="1:16" ht="74.25" customHeight="1">
      <c r="A173" s="30"/>
      <c r="B173" s="31"/>
      <c r="C173" s="32"/>
      <c r="D173" s="32"/>
      <c r="E173" s="32"/>
      <c r="F173" s="33"/>
      <c r="G173" s="32"/>
      <c r="H173" s="32"/>
      <c r="I173" s="33"/>
      <c r="J173" s="33"/>
      <c r="K173" s="36"/>
      <c r="L173" s="32"/>
      <c r="M173" s="32"/>
      <c r="N173" s="32"/>
      <c r="O173" s="32"/>
      <c r="P173" s="32"/>
    </row>
    <row r="174" spans="1:16" ht="74.25" customHeight="1">
      <c r="A174" s="30"/>
      <c r="B174" s="31"/>
      <c r="C174" s="32"/>
      <c r="D174" s="32"/>
      <c r="E174" s="32"/>
      <c r="F174" s="33"/>
      <c r="G174" s="32"/>
      <c r="H174" s="32"/>
      <c r="I174" s="33"/>
      <c r="J174" s="33"/>
      <c r="K174" s="36"/>
      <c r="L174" s="32"/>
      <c r="M174" s="32"/>
      <c r="N174" s="32"/>
      <c r="O174" s="32"/>
      <c r="P174" s="32"/>
    </row>
    <row r="175" spans="1:16" ht="74.25" customHeight="1">
      <c r="A175" s="30"/>
      <c r="B175" s="31"/>
      <c r="C175" s="32"/>
      <c r="D175" s="32"/>
      <c r="E175" s="32"/>
      <c r="F175" s="33"/>
      <c r="G175" s="32"/>
      <c r="H175" s="32"/>
      <c r="I175" s="33"/>
      <c r="J175" s="33"/>
      <c r="K175" s="36"/>
      <c r="L175" s="32"/>
      <c r="M175" s="32"/>
      <c r="N175" s="32"/>
      <c r="O175" s="32"/>
      <c r="P175" s="32"/>
    </row>
    <row r="176" spans="1:16" ht="74.25" customHeight="1">
      <c r="A176" s="30"/>
      <c r="B176" s="31"/>
      <c r="C176" s="32"/>
      <c r="D176" s="32"/>
      <c r="E176" s="32"/>
      <c r="F176" s="33"/>
      <c r="G176" s="32"/>
      <c r="H176" s="32"/>
      <c r="I176" s="33"/>
      <c r="J176" s="33"/>
      <c r="K176" s="36"/>
      <c r="L176" s="32"/>
      <c r="M176" s="32"/>
      <c r="N176" s="32"/>
      <c r="O176" s="32"/>
      <c r="P176" s="32"/>
    </row>
    <row r="177" spans="1:16" ht="74.25" customHeight="1">
      <c r="A177" s="30"/>
      <c r="B177" s="31"/>
      <c r="C177" s="32"/>
      <c r="D177" s="32"/>
      <c r="E177" s="32"/>
      <c r="F177" s="33"/>
      <c r="G177" s="32"/>
      <c r="H177" s="32"/>
      <c r="I177" s="33"/>
      <c r="J177" s="33"/>
      <c r="K177" s="36"/>
      <c r="L177" s="32"/>
      <c r="M177" s="32"/>
      <c r="N177" s="32"/>
      <c r="O177" s="32"/>
      <c r="P177" s="32"/>
    </row>
    <row r="178" spans="1:16" ht="74.25" customHeight="1">
      <c r="A178" s="30"/>
      <c r="B178" s="31"/>
      <c r="C178" s="32"/>
      <c r="D178" s="32"/>
      <c r="E178" s="32"/>
      <c r="F178" s="33"/>
      <c r="G178" s="32"/>
      <c r="H178" s="32"/>
      <c r="I178" s="33"/>
      <c r="J178" s="33"/>
      <c r="K178" s="36"/>
      <c r="L178" s="32"/>
      <c r="M178" s="32"/>
      <c r="N178" s="32"/>
      <c r="O178" s="32"/>
      <c r="P178" s="32"/>
    </row>
    <row r="179" spans="1:16" ht="74.25" customHeight="1">
      <c r="A179" s="30"/>
      <c r="B179" s="31"/>
      <c r="C179" s="32"/>
      <c r="D179" s="32"/>
      <c r="E179" s="32"/>
      <c r="F179" s="33"/>
      <c r="G179" s="32"/>
      <c r="H179" s="32"/>
      <c r="I179" s="33"/>
      <c r="J179" s="33"/>
      <c r="K179" s="36"/>
      <c r="L179" s="32"/>
      <c r="M179" s="32"/>
      <c r="N179" s="32"/>
      <c r="O179" s="32"/>
      <c r="P179" s="32"/>
    </row>
    <row r="180" spans="1:16" ht="74.25" customHeight="1">
      <c r="A180" s="30"/>
      <c r="B180" s="31"/>
      <c r="C180" s="32"/>
      <c r="D180" s="32"/>
      <c r="E180" s="32"/>
      <c r="F180" s="33"/>
      <c r="G180" s="32"/>
      <c r="H180" s="32"/>
      <c r="I180" s="33"/>
      <c r="J180" s="33"/>
      <c r="K180" s="36"/>
      <c r="L180" s="32"/>
      <c r="M180" s="32"/>
      <c r="N180" s="32"/>
      <c r="O180" s="32"/>
      <c r="P180" s="32"/>
    </row>
    <row r="181" spans="1:16" ht="74.25" customHeight="1">
      <c r="A181" s="30"/>
      <c r="B181" s="31"/>
      <c r="C181" s="32"/>
      <c r="D181" s="32"/>
      <c r="E181" s="32"/>
      <c r="F181" s="33"/>
      <c r="G181" s="32"/>
      <c r="H181" s="32"/>
      <c r="I181" s="33"/>
      <c r="J181" s="33"/>
      <c r="K181" s="36"/>
      <c r="L181" s="32"/>
      <c r="M181" s="32"/>
      <c r="N181" s="32"/>
      <c r="O181" s="32"/>
      <c r="P181" s="32"/>
    </row>
    <row r="182" spans="1:16" ht="74.25" customHeight="1">
      <c r="A182" s="30"/>
      <c r="B182" s="31"/>
      <c r="C182" s="32"/>
      <c r="D182" s="32"/>
      <c r="E182" s="32"/>
      <c r="F182" s="33"/>
      <c r="G182" s="32"/>
      <c r="H182" s="32"/>
      <c r="I182" s="33"/>
      <c r="J182" s="33"/>
      <c r="K182" s="36"/>
      <c r="L182" s="32"/>
      <c r="M182" s="32"/>
      <c r="N182" s="32"/>
      <c r="O182" s="32"/>
      <c r="P182" s="32"/>
    </row>
    <row r="183" spans="1:16" ht="74.25" customHeight="1">
      <c r="A183" s="30"/>
      <c r="B183" s="31"/>
      <c r="C183" s="32"/>
      <c r="D183" s="32"/>
      <c r="E183" s="32"/>
      <c r="F183" s="33"/>
      <c r="G183" s="32"/>
      <c r="H183" s="32"/>
      <c r="I183" s="33"/>
      <c r="J183" s="33"/>
      <c r="K183" s="36"/>
      <c r="L183" s="32"/>
      <c r="M183" s="32"/>
      <c r="N183" s="32"/>
      <c r="O183" s="32"/>
      <c r="P183" s="32"/>
    </row>
    <row r="184" spans="1:16" ht="74.25" customHeight="1">
      <c r="A184" s="30"/>
      <c r="B184" s="31"/>
      <c r="C184" s="32"/>
      <c r="D184" s="32"/>
      <c r="E184" s="32"/>
      <c r="F184" s="33"/>
      <c r="G184" s="32"/>
      <c r="H184" s="32"/>
      <c r="I184" s="33"/>
      <c r="J184" s="33"/>
      <c r="K184" s="36"/>
      <c r="L184" s="32"/>
      <c r="M184" s="32"/>
      <c r="N184" s="32"/>
      <c r="O184" s="32"/>
      <c r="P184" s="32"/>
    </row>
    <row r="185" spans="1:16" ht="74.25" customHeight="1">
      <c r="A185" s="30"/>
      <c r="B185" s="31"/>
      <c r="C185" s="32"/>
      <c r="D185" s="32"/>
      <c r="E185" s="32"/>
      <c r="F185" s="33"/>
      <c r="G185" s="32"/>
      <c r="H185" s="32"/>
      <c r="I185" s="33"/>
      <c r="J185" s="33"/>
      <c r="K185" s="36"/>
      <c r="L185" s="32"/>
      <c r="M185" s="32"/>
      <c r="N185" s="32"/>
      <c r="O185" s="32"/>
      <c r="P185" s="32"/>
    </row>
    <row r="186" spans="1:16" ht="74.25" customHeight="1">
      <c r="A186" s="30"/>
      <c r="B186" s="31"/>
      <c r="C186" s="32"/>
      <c r="D186" s="32"/>
      <c r="E186" s="32"/>
      <c r="F186" s="33"/>
      <c r="G186" s="32"/>
      <c r="H186" s="32"/>
      <c r="I186" s="33"/>
      <c r="J186" s="33"/>
      <c r="K186" s="36"/>
      <c r="L186" s="32"/>
      <c r="M186" s="32"/>
      <c r="N186" s="32"/>
      <c r="O186" s="32"/>
      <c r="P186" s="32"/>
    </row>
    <row r="187" spans="1:16" ht="74.25" customHeight="1">
      <c r="A187" s="30"/>
      <c r="B187" s="31"/>
      <c r="C187" s="32"/>
      <c r="D187" s="32"/>
      <c r="E187" s="32"/>
      <c r="F187" s="33"/>
      <c r="G187" s="32"/>
      <c r="H187" s="32"/>
      <c r="I187" s="33"/>
      <c r="J187" s="33"/>
      <c r="K187" s="36"/>
      <c r="L187" s="32"/>
      <c r="M187" s="32"/>
      <c r="N187" s="32"/>
      <c r="O187" s="32"/>
      <c r="P187" s="32"/>
    </row>
    <row r="188" spans="1:16" ht="74.25" customHeight="1">
      <c r="A188" s="30"/>
      <c r="B188" s="31"/>
      <c r="C188" s="32"/>
      <c r="D188" s="32"/>
      <c r="E188" s="32"/>
      <c r="F188" s="33"/>
      <c r="G188" s="32"/>
      <c r="H188" s="32"/>
      <c r="I188" s="33"/>
      <c r="J188" s="33"/>
      <c r="K188" s="36"/>
      <c r="L188" s="32"/>
      <c r="M188" s="32"/>
      <c r="N188" s="32"/>
      <c r="O188" s="32"/>
      <c r="P188" s="32"/>
    </row>
    <row r="189" spans="1:16" ht="74.25" customHeight="1">
      <c r="A189" s="30"/>
      <c r="B189" s="31"/>
      <c r="C189" s="32"/>
      <c r="D189" s="32"/>
      <c r="E189" s="32"/>
      <c r="F189" s="33"/>
      <c r="G189" s="32"/>
      <c r="H189" s="32"/>
      <c r="I189" s="33"/>
      <c r="J189" s="33"/>
      <c r="K189" s="36"/>
      <c r="L189" s="32"/>
      <c r="M189" s="32"/>
      <c r="N189" s="32"/>
      <c r="O189" s="32"/>
      <c r="P189" s="32"/>
    </row>
    <row r="190" spans="1:16" ht="74.25" customHeight="1">
      <c r="A190" s="30"/>
      <c r="B190" s="31"/>
      <c r="C190" s="32"/>
      <c r="D190" s="32"/>
      <c r="E190" s="32"/>
      <c r="F190" s="33"/>
      <c r="G190" s="32"/>
      <c r="H190" s="32"/>
      <c r="I190" s="33"/>
      <c r="J190" s="33"/>
      <c r="K190" s="36"/>
      <c r="L190" s="32"/>
      <c r="M190" s="32"/>
      <c r="N190" s="32"/>
      <c r="O190" s="32"/>
      <c r="P190" s="32"/>
    </row>
    <row r="191" spans="1:16" ht="74.25" customHeight="1">
      <c r="A191" s="30"/>
      <c r="B191" s="31"/>
      <c r="C191" s="32"/>
      <c r="D191" s="32"/>
      <c r="E191" s="32"/>
      <c r="F191" s="33"/>
      <c r="G191" s="32"/>
      <c r="H191" s="32"/>
      <c r="I191" s="33"/>
      <c r="J191" s="33"/>
      <c r="K191" s="36"/>
      <c r="L191" s="32"/>
      <c r="M191" s="32"/>
      <c r="N191" s="32"/>
      <c r="O191" s="32"/>
      <c r="P191" s="32"/>
    </row>
    <row r="192" spans="1:16" ht="74.25" customHeight="1">
      <c r="A192" s="30"/>
      <c r="B192" s="31"/>
      <c r="C192" s="32"/>
      <c r="D192" s="32"/>
      <c r="E192" s="32"/>
      <c r="F192" s="33"/>
      <c r="G192" s="32"/>
      <c r="H192" s="32"/>
      <c r="I192" s="33"/>
      <c r="J192" s="33"/>
      <c r="K192" s="36"/>
      <c r="L192" s="32"/>
      <c r="M192" s="32"/>
      <c r="N192" s="32"/>
      <c r="O192" s="32"/>
      <c r="P192" s="32"/>
    </row>
    <row r="193" spans="1:16" ht="74.25" customHeight="1">
      <c r="A193" s="30"/>
      <c r="B193" s="31"/>
      <c r="C193" s="32"/>
      <c r="D193" s="32"/>
      <c r="E193" s="32"/>
      <c r="F193" s="33"/>
      <c r="G193" s="32"/>
      <c r="H193" s="32"/>
      <c r="I193" s="33"/>
      <c r="J193" s="33"/>
      <c r="K193" s="36"/>
      <c r="L193" s="32"/>
      <c r="M193" s="32"/>
      <c r="N193" s="32"/>
      <c r="O193" s="32"/>
      <c r="P193" s="32"/>
    </row>
    <row r="194" spans="1:16" ht="74.25" customHeight="1">
      <c r="A194" s="30"/>
      <c r="B194" s="31"/>
      <c r="C194" s="32"/>
      <c r="D194" s="32"/>
      <c r="E194" s="32"/>
      <c r="F194" s="33"/>
      <c r="G194" s="32"/>
      <c r="H194" s="32"/>
      <c r="I194" s="33"/>
      <c r="J194" s="33"/>
      <c r="K194" s="36"/>
      <c r="L194" s="32"/>
      <c r="M194" s="32"/>
      <c r="N194" s="32"/>
      <c r="O194" s="32"/>
      <c r="P194" s="32"/>
    </row>
    <row r="195" spans="1:16" ht="74.25" customHeight="1">
      <c r="A195" s="30"/>
      <c r="B195" s="31"/>
      <c r="C195" s="32"/>
      <c r="D195" s="32"/>
      <c r="E195" s="32"/>
      <c r="F195" s="33"/>
      <c r="G195" s="32"/>
      <c r="H195" s="32"/>
      <c r="I195" s="33"/>
      <c r="J195" s="33"/>
      <c r="K195" s="36"/>
      <c r="L195" s="32"/>
      <c r="M195" s="32"/>
      <c r="N195" s="32"/>
      <c r="O195" s="32"/>
      <c r="P195" s="32"/>
    </row>
    <row r="196" spans="1:16" ht="74.25" customHeight="1">
      <c r="A196" s="30"/>
      <c r="B196" s="31"/>
      <c r="C196" s="32"/>
      <c r="D196" s="32"/>
      <c r="E196" s="32"/>
      <c r="F196" s="33"/>
      <c r="G196" s="32"/>
      <c r="H196" s="32"/>
      <c r="I196" s="33"/>
      <c r="J196" s="33"/>
      <c r="K196" s="36"/>
      <c r="L196" s="32"/>
      <c r="M196" s="32"/>
      <c r="N196" s="32"/>
      <c r="O196" s="32"/>
      <c r="P196" s="32"/>
    </row>
    <row r="197" spans="1:16" ht="74.25" customHeight="1">
      <c r="A197" s="30"/>
      <c r="B197" s="31"/>
      <c r="C197" s="32"/>
      <c r="D197" s="32"/>
      <c r="E197" s="32"/>
      <c r="F197" s="33"/>
      <c r="G197" s="32"/>
      <c r="H197" s="32"/>
      <c r="I197" s="33"/>
      <c r="J197" s="33"/>
      <c r="K197" s="36"/>
      <c r="L197" s="32"/>
      <c r="M197" s="32"/>
      <c r="N197" s="32"/>
      <c r="O197" s="32"/>
      <c r="P197" s="32"/>
    </row>
    <row r="198" spans="1:16" ht="74.25" customHeight="1">
      <c r="A198" s="30"/>
      <c r="B198" s="31"/>
      <c r="C198" s="32"/>
      <c r="D198" s="32"/>
      <c r="E198" s="32"/>
      <c r="F198" s="33"/>
      <c r="G198" s="32"/>
      <c r="H198" s="32"/>
      <c r="I198" s="33"/>
      <c r="J198" s="33"/>
      <c r="K198" s="36"/>
      <c r="L198" s="32"/>
      <c r="M198" s="32"/>
      <c r="N198" s="32"/>
      <c r="O198" s="32"/>
      <c r="P198" s="32"/>
    </row>
    <row r="199" spans="1:16" ht="74.25" customHeight="1">
      <c r="A199" s="30"/>
      <c r="B199" s="31"/>
      <c r="C199" s="32"/>
      <c r="D199" s="32"/>
      <c r="E199" s="32"/>
      <c r="F199" s="33"/>
      <c r="G199" s="32"/>
      <c r="H199" s="32"/>
      <c r="I199" s="33"/>
      <c r="J199" s="33"/>
      <c r="K199" s="36"/>
      <c r="L199" s="32"/>
      <c r="M199" s="32"/>
      <c r="N199" s="32"/>
      <c r="O199" s="32"/>
      <c r="P199" s="32"/>
    </row>
    <row r="200" spans="1:16" ht="74.25" customHeight="1">
      <c r="A200" s="30"/>
      <c r="B200" s="31"/>
      <c r="C200" s="32"/>
      <c r="D200" s="32"/>
      <c r="E200" s="32"/>
      <c r="F200" s="33"/>
      <c r="G200" s="32"/>
      <c r="H200" s="32"/>
      <c r="I200" s="33"/>
      <c r="J200" s="33"/>
      <c r="K200" s="36"/>
      <c r="L200" s="32"/>
      <c r="M200" s="32"/>
      <c r="N200" s="32"/>
      <c r="O200" s="32"/>
      <c r="P200" s="32"/>
    </row>
    <row r="201" spans="1:16" ht="74.25" customHeight="1">
      <c r="A201" s="30"/>
      <c r="B201" s="31"/>
      <c r="C201" s="32"/>
      <c r="D201" s="32"/>
      <c r="E201" s="32"/>
      <c r="F201" s="33"/>
      <c r="G201" s="32"/>
      <c r="H201" s="32"/>
      <c r="I201" s="33"/>
      <c r="J201" s="33"/>
      <c r="K201" s="36"/>
      <c r="L201" s="32"/>
      <c r="M201" s="32"/>
      <c r="N201" s="32"/>
      <c r="O201" s="32"/>
      <c r="P201" s="32"/>
    </row>
    <row r="202" spans="1:16" ht="74.25" customHeight="1">
      <c r="A202" s="30"/>
      <c r="B202" s="31"/>
      <c r="C202" s="32"/>
      <c r="D202" s="32"/>
      <c r="E202" s="32"/>
      <c r="F202" s="33"/>
      <c r="G202" s="32"/>
      <c r="H202" s="32"/>
      <c r="I202" s="33"/>
      <c r="J202" s="33"/>
      <c r="K202" s="36"/>
      <c r="L202" s="32"/>
      <c r="M202" s="32"/>
      <c r="N202" s="32"/>
      <c r="O202" s="32"/>
      <c r="P202" s="32"/>
    </row>
    <row r="203" spans="1:16" ht="74.25" customHeight="1">
      <c r="A203" s="30"/>
      <c r="B203" s="31"/>
      <c r="C203" s="32"/>
      <c r="D203" s="32"/>
      <c r="E203" s="32"/>
      <c r="F203" s="33"/>
      <c r="G203" s="32"/>
      <c r="H203" s="32"/>
      <c r="I203" s="33"/>
      <c r="J203" s="33"/>
      <c r="K203" s="36"/>
      <c r="L203" s="32"/>
      <c r="M203" s="32"/>
      <c r="N203" s="32"/>
      <c r="O203" s="32"/>
      <c r="P203" s="32"/>
    </row>
    <row r="204" spans="1:16" ht="74.25" customHeight="1">
      <c r="A204" s="30"/>
      <c r="B204" s="31"/>
      <c r="C204" s="32"/>
      <c r="D204" s="32"/>
      <c r="E204" s="32"/>
      <c r="F204" s="33"/>
      <c r="G204" s="32"/>
      <c r="H204" s="32"/>
      <c r="I204" s="33"/>
      <c r="J204" s="33"/>
      <c r="K204" s="36"/>
      <c r="L204" s="32"/>
      <c r="M204" s="32"/>
      <c r="N204" s="32"/>
      <c r="O204" s="32"/>
      <c r="P204" s="32"/>
    </row>
    <row r="205" spans="1:16" ht="74.25" customHeight="1">
      <c r="A205" s="30"/>
      <c r="B205" s="31"/>
      <c r="C205" s="32"/>
      <c r="D205" s="32"/>
      <c r="E205" s="32"/>
      <c r="F205" s="33"/>
      <c r="G205" s="32"/>
      <c r="H205" s="32"/>
      <c r="I205" s="33"/>
      <c r="J205" s="33"/>
      <c r="K205" s="36"/>
      <c r="L205" s="32"/>
      <c r="M205" s="32"/>
      <c r="N205" s="32"/>
      <c r="O205" s="32"/>
      <c r="P205" s="32"/>
    </row>
    <row r="206" spans="1:16" ht="74.25" customHeight="1">
      <c r="A206" s="30"/>
      <c r="B206" s="31"/>
      <c r="C206" s="32"/>
      <c r="D206" s="32"/>
      <c r="E206" s="32"/>
      <c r="F206" s="33"/>
      <c r="G206" s="32"/>
      <c r="H206" s="32"/>
      <c r="I206" s="33"/>
      <c r="J206" s="33"/>
      <c r="K206" s="36"/>
      <c r="L206" s="32"/>
      <c r="M206" s="32"/>
      <c r="N206" s="32"/>
      <c r="O206" s="32"/>
      <c r="P206" s="32"/>
    </row>
    <row r="207" spans="1:16" ht="74.25" customHeight="1">
      <c r="A207" s="30"/>
      <c r="B207" s="31"/>
      <c r="C207" s="32"/>
      <c r="D207" s="32"/>
      <c r="E207" s="32"/>
      <c r="F207" s="33"/>
      <c r="G207" s="32"/>
      <c r="H207" s="32"/>
      <c r="I207" s="33"/>
      <c r="J207" s="33"/>
      <c r="K207" s="36"/>
      <c r="L207" s="32"/>
      <c r="M207" s="32"/>
      <c r="N207" s="32"/>
      <c r="O207" s="32"/>
      <c r="P207" s="32"/>
    </row>
    <row r="208" spans="1:16" ht="74.25" customHeight="1">
      <c r="A208" s="30"/>
      <c r="B208" s="31"/>
      <c r="C208" s="32"/>
      <c r="D208" s="32"/>
      <c r="E208" s="32"/>
      <c r="F208" s="33"/>
      <c r="G208" s="32"/>
      <c r="H208" s="32"/>
      <c r="I208" s="33"/>
      <c r="J208" s="33"/>
      <c r="K208" s="36"/>
      <c r="L208" s="32"/>
      <c r="M208" s="32"/>
      <c r="N208" s="32"/>
      <c r="O208" s="32"/>
      <c r="P208" s="32"/>
    </row>
  </sheetData>
  <sheetProtection algorithmName="SHA-512" hashValue="CbzaHiDv4LVzHPDdKdtn7HpXfi6AzHFa1j/mEY/eSsiG99EkSOjD80ghS/yXYfvuTC4d5JmaLbmNEqQqCM8Wzw==" saltValue="fjiuaaE626hTXpoZ7GEg0g=="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209:K1048576" xr:uid="{5D7C397E-12F3-449F-86FE-0120D5AA2AFD}">
      <formula1>0</formula1>
    </dataValidation>
    <dataValidation type="textLength" operator="lessThanOrEqual" allowBlank="1" showInputMessage="1" showErrorMessage="1" sqref="G43:G51 A53 G209: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208"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208" xr:uid="{450F5FCA-8FBE-44A6-989A-296D55BF2268}">
      <formula1>0</formula1>
    </dataValidation>
    <dataValidation type="textLength" operator="lessThan" allowBlank="1" showInputMessage="1" showErrorMessage="1" sqref="L55:M208" xr:uid="{E96DB592-F99A-4478-B588-0009EC4161C0}">
      <formula1>100</formula1>
    </dataValidation>
    <dataValidation type="textLength" operator="lessThan" allowBlank="1" showInputMessage="1" showErrorMessage="1" sqref="N55:N208" xr:uid="{048530B7-2348-479E-A549-55A1086BA188}">
      <formula1>30</formula1>
    </dataValidation>
    <dataValidation type="textLength" operator="lessThan" allowBlank="1" showInputMessage="1" showErrorMessage="1" sqref="P55:P208"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F56:F208</xm:sqref>
        </x14:dataValidation>
        <x14:dataValidation type="list" allowBlank="1" showInputMessage="1" showErrorMessage="1" xr:uid="{BBD669EE-6432-40F9-B688-D66C5B655B1F}">
          <x14:formula1>
            <xm:f>db!$F$2:$F$4</xm:f>
          </x14:formula1>
          <xm:sqref>H55:H208</xm:sqref>
        </x14:dataValidation>
        <x14:dataValidation type="list" allowBlank="1" showInputMessage="1" showErrorMessage="1" xr:uid="{34B7A916-3BD1-4767-B8B9-F8F02D3DCAB9}">
          <x14:formula1>
            <xm:f>db!$A$2:$A$15</xm:f>
          </x14:formula1>
          <xm:sqref>O55:O208</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J55:J208</xm:sqref>
        </x14:dataValidation>
        <x14:dataValidation type="list" operator="greaterThanOrEqual" allowBlank="1" showInputMessage="1" showErrorMessage="1" xr:uid="{B40F0C62-3BC8-4750-8235-7C0F14658F5E}">
          <x14:formula1>
            <xm:f>db!$E$2:$E$7</xm:f>
          </x14:formula1>
          <xm:sqref>G55:G208</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D56:D208</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A55:A208</xm:sqref>
        </x14:dataValidation>
        <x14:dataValidation type="list" showInputMessage="1" showErrorMessage="1" xr:uid="{DE029DF9-59D4-4577-BDE8-6036F5930FE7}">
          <x14:formula1>
            <xm:f>db!$L$1:$L$46</xm:f>
          </x14:formula1>
          <xm:sqref>C55:C208</xm:sqref>
        </x14:dataValidation>
        <x14:dataValidation type="list" showInputMessage="1" showErrorMessage="1" xr:uid="{D952DD8E-4CD1-4036-AA89-495492F4525A}">
          <x14:formula1>
            <xm:f>db!$B$2:$B$22</xm:f>
          </x14:formula1>
          <xm:sqref>B55:B208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activeCell="B3" sqref="B3"/>
    </sheetView>
  </sheetViews>
  <sheetFormatPr defaultRowHeight="15"/>
  <cols>
    <col min="1" max="1" width="177.42578125" bestFit="1" customWidth="1"/>
    <col min="2" max="2" width="15.7109375" style="1" bestFit="1" customWidth="1"/>
    <col min="3" max="3" width="7.7109375" bestFit="1" customWidth="1"/>
    <col min="4" max="4" width="15.85546875" style="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1" t="s">
        <v>172</v>
      </c>
      <c r="B1" s="1" t="s">
        <v>173</v>
      </c>
      <c r="C1" t="s">
        <v>174</v>
      </c>
      <c r="D1" s="3" t="s">
        <v>175</v>
      </c>
      <c r="E1" t="s">
        <v>176</v>
      </c>
      <c r="F1" t="s">
        <v>177</v>
      </c>
      <c r="G1" t="s">
        <v>178</v>
      </c>
      <c r="H1" t="s">
        <v>179</v>
      </c>
      <c r="I1" t="s">
        <v>180</v>
      </c>
      <c r="J1" t="s">
        <v>181</v>
      </c>
      <c r="N1" t="s">
        <v>182</v>
      </c>
      <c r="P1" t="s">
        <v>67</v>
      </c>
    </row>
    <row r="2" spans="1:16" ht="17.25" customHeight="1">
      <c r="A2" s="1"/>
      <c r="C2" s="1" t="s">
        <v>183</v>
      </c>
      <c r="G2">
        <v>2023</v>
      </c>
      <c r="I2" t="str">
        <f>IF(Plano!D33&lt;&gt;"",Plano!B33,"")</f>
        <v>01</v>
      </c>
      <c r="L2" t="s">
        <v>184</v>
      </c>
      <c r="P2" t="s">
        <v>80</v>
      </c>
    </row>
    <row r="3" spans="1:16">
      <c r="A3" s="2" t="s">
        <v>185</v>
      </c>
      <c r="B3" s="5" t="s">
        <v>41</v>
      </c>
      <c r="C3" s="1" t="s">
        <v>186</v>
      </c>
      <c r="D3" t="s">
        <v>187</v>
      </c>
      <c r="E3" t="s">
        <v>90</v>
      </c>
      <c r="F3" t="s">
        <v>143</v>
      </c>
      <c r="H3" t="s">
        <v>188</v>
      </c>
      <c r="I3" t="str">
        <f>IF(Plano!D34&lt;&gt;"",Plano!B34,"")</f>
        <v>02</v>
      </c>
      <c r="J3" t="s">
        <v>189</v>
      </c>
      <c r="N3" t="s">
        <v>190</v>
      </c>
      <c r="P3" t="s">
        <v>191</v>
      </c>
    </row>
    <row r="4" spans="1:16">
      <c r="A4" t="s">
        <v>192</v>
      </c>
      <c r="B4" s="5" t="s">
        <v>43</v>
      </c>
      <c r="C4" s="1" t="s">
        <v>193</v>
      </c>
      <c r="D4" t="s">
        <v>194</v>
      </c>
      <c r="E4" t="s">
        <v>78</v>
      </c>
      <c r="F4" t="s">
        <v>79</v>
      </c>
      <c r="H4" t="s">
        <v>195</v>
      </c>
      <c r="I4" t="str">
        <f>IF(Plano!D35&lt;&gt;"",Plano!B35,"")</f>
        <v>03</v>
      </c>
      <c r="J4" t="s">
        <v>2</v>
      </c>
      <c r="L4" t="s">
        <v>196</v>
      </c>
      <c r="N4" t="s">
        <v>197</v>
      </c>
      <c r="P4" t="s">
        <v>198</v>
      </c>
    </row>
    <row r="5" spans="1:16">
      <c r="A5" t="s">
        <v>199</v>
      </c>
      <c r="B5" s="5" t="s">
        <v>45</v>
      </c>
      <c r="C5" s="1" t="s">
        <v>1</v>
      </c>
      <c r="D5" t="s">
        <v>200</v>
      </c>
      <c r="E5" t="s">
        <v>171</v>
      </c>
      <c r="H5" t="s">
        <v>201</v>
      </c>
      <c r="I5" t="str">
        <f>IF(Plano!D36&lt;&gt;"",Plano!B36,"")</f>
        <v/>
      </c>
      <c r="J5" t="s">
        <v>202</v>
      </c>
      <c r="L5" t="s">
        <v>203</v>
      </c>
      <c r="N5" t="s">
        <v>204</v>
      </c>
      <c r="P5" t="s">
        <v>205</v>
      </c>
    </row>
    <row r="6" spans="1:16">
      <c r="A6" t="s">
        <v>84</v>
      </c>
      <c r="B6" s="5" t="s">
        <v>47</v>
      </c>
      <c r="C6" s="1" t="s">
        <v>206</v>
      </c>
      <c r="D6" t="s">
        <v>207</v>
      </c>
      <c r="E6" t="s">
        <v>92</v>
      </c>
      <c r="H6" t="s">
        <v>208</v>
      </c>
      <c r="I6" t="str">
        <f>IF(Plano!D37&lt;&gt;"",Plano!B37,"")</f>
        <v/>
      </c>
      <c r="L6" t="s">
        <v>209</v>
      </c>
      <c r="N6" t="s">
        <v>210</v>
      </c>
      <c r="P6" t="s">
        <v>211</v>
      </c>
    </row>
    <row r="7" spans="1:16">
      <c r="A7" t="s">
        <v>212</v>
      </c>
      <c r="B7" s="5" t="s">
        <v>48</v>
      </c>
      <c r="C7" s="1" t="s">
        <v>213</v>
      </c>
      <c r="D7" t="s">
        <v>214</v>
      </c>
      <c r="E7" t="s">
        <v>91</v>
      </c>
      <c r="H7" t="s">
        <v>215</v>
      </c>
      <c r="I7" t="str">
        <f>IF(Plano!D38&lt;&gt;"",Plano!B38,"")</f>
        <v/>
      </c>
      <c r="L7" t="s">
        <v>216</v>
      </c>
      <c r="N7" t="s">
        <v>217</v>
      </c>
      <c r="P7" t="s">
        <v>218</v>
      </c>
    </row>
    <row r="8" spans="1:16">
      <c r="A8" t="s">
        <v>219</v>
      </c>
      <c r="B8" s="5" t="s">
        <v>49</v>
      </c>
      <c r="C8" s="1" t="s">
        <v>220</v>
      </c>
      <c r="D8" t="s">
        <v>221</v>
      </c>
      <c r="H8" t="s">
        <v>222</v>
      </c>
      <c r="I8" t="str">
        <f>IF(Plano!D39&lt;&gt;"",Plano!B39,"")</f>
        <v/>
      </c>
      <c r="L8" t="s">
        <v>223</v>
      </c>
      <c r="N8" t="s">
        <v>224</v>
      </c>
      <c r="P8" t="s">
        <v>225</v>
      </c>
    </row>
    <row r="9" spans="1:16">
      <c r="A9" t="s">
        <v>226</v>
      </c>
      <c r="B9" s="5" t="s">
        <v>50</v>
      </c>
      <c r="C9" s="1" t="s">
        <v>227</v>
      </c>
      <c r="D9" t="s">
        <v>228</v>
      </c>
      <c r="H9" t="s">
        <v>229</v>
      </c>
      <c r="I9" t="str">
        <f>IF(Plano!D40&lt;&gt;"",Plano!B40,"")</f>
        <v/>
      </c>
      <c r="L9" t="s">
        <v>230</v>
      </c>
      <c r="N9" t="s">
        <v>231</v>
      </c>
      <c r="P9" t="s">
        <v>232</v>
      </c>
    </row>
    <row r="10" spans="1:16">
      <c r="A10" t="s">
        <v>233</v>
      </c>
      <c r="B10" s="5" t="s">
        <v>51</v>
      </c>
      <c r="C10" s="1" t="s">
        <v>234</v>
      </c>
      <c r="D10" t="s">
        <v>235</v>
      </c>
      <c r="H10" t="s">
        <v>236</v>
      </c>
      <c r="I10" t="str">
        <f>IF(Plano!D41&lt;&gt;"",Plano!B41,"")</f>
        <v/>
      </c>
      <c r="L10" t="s">
        <v>139</v>
      </c>
      <c r="N10" t="s">
        <v>237</v>
      </c>
      <c r="P10" t="s">
        <v>238</v>
      </c>
    </row>
    <row r="11" spans="1:16">
      <c r="A11" t="s">
        <v>239</v>
      </c>
      <c r="B11" s="5" t="s">
        <v>52</v>
      </c>
      <c r="C11" s="1" t="s">
        <v>240</v>
      </c>
      <c r="D11" t="s">
        <v>241</v>
      </c>
      <c r="H11" t="s">
        <v>242</v>
      </c>
      <c r="I11" t="str">
        <f>IF(Plano!D42&lt;&gt;"",Plano!B42,"")</f>
        <v/>
      </c>
      <c r="L11" t="s">
        <v>243</v>
      </c>
      <c r="N11" t="s">
        <v>244</v>
      </c>
      <c r="P11" t="s">
        <v>245</v>
      </c>
    </row>
    <row r="12" spans="1:16">
      <c r="A12" t="s">
        <v>246</v>
      </c>
      <c r="B12" s="5" t="s">
        <v>53</v>
      </c>
      <c r="C12" s="1" t="s">
        <v>247</v>
      </c>
      <c r="D12" t="s">
        <v>248</v>
      </c>
      <c r="H12" t="s">
        <v>105</v>
      </c>
      <c r="L12" t="s">
        <v>249</v>
      </c>
      <c r="N12" t="s">
        <v>250</v>
      </c>
      <c r="P12" t="s">
        <v>251</v>
      </c>
    </row>
    <row r="13" spans="1:16">
      <c r="A13" t="s">
        <v>252</v>
      </c>
      <c r="B13" s="5" t="s">
        <v>253</v>
      </c>
      <c r="C13" s="1" t="s">
        <v>254</v>
      </c>
      <c r="D13" t="s">
        <v>255</v>
      </c>
      <c r="H13" t="s">
        <v>256</v>
      </c>
      <c r="L13" t="s">
        <v>257</v>
      </c>
      <c r="N13" t="s">
        <v>258</v>
      </c>
      <c r="P13" t="s">
        <v>259</v>
      </c>
    </row>
    <row r="14" spans="1:16">
      <c r="A14" t="s">
        <v>260</v>
      </c>
      <c r="B14" s="5" t="s">
        <v>261</v>
      </c>
      <c r="C14" s="1" t="s">
        <v>262</v>
      </c>
      <c r="D14" t="s">
        <v>263</v>
      </c>
      <c r="H14" t="s">
        <v>264</v>
      </c>
      <c r="L14" t="s">
        <v>265</v>
      </c>
      <c r="N14" t="s">
        <v>266</v>
      </c>
      <c r="P14" t="s">
        <v>267</v>
      </c>
    </row>
    <row r="15" spans="1:16">
      <c r="A15" t="s">
        <v>268</v>
      </c>
      <c r="B15" s="5" t="s">
        <v>269</v>
      </c>
      <c r="C15" s="1" t="s">
        <v>270</v>
      </c>
      <c r="D15" t="s">
        <v>271</v>
      </c>
      <c r="H15" t="s">
        <v>117</v>
      </c>
      <c r="L15" t="s">
        <v>272</v>
      </c>
      <c r="N15" t="s">
        <v>273</v>
      </c>
      <c r="P15" t="s">
        <v>274</v>
      </c>
    </row>
    <row r="16" spans="1:16">
      <c r="B16" s="5" t="s">
        <v>275</v>
      </c>
      <c r="C16" s="1" t="s">
        <v>276</v>
      </c>
      <c r="D16" t="s">
        <v>277</v>
      </c>
      <c r="H16" t="s">
        <v>278</v>
      </c>
      <c r="L16" t="s">
        <v>279</v>
      </c>
      <c r="N16" t="s">
        <v>280</v>
      </c>
      <c r="P16" t="s">
        <v>281</v>
      </c>
    </row>
    <row r="17" spans="2:16">
      <c r="B17" s="5" t="s">
        <v>282</v>
      </c>
      <c r="C17" s="1" t="s">
        <v>283</v>
      </c>
      <c r="D17" t="s">
        <v>284</v>
      </c>
      <c r="H17" t="s">
        <v>135</v>
      </c>
      <c r="L17" t="s">
        <v>285</v>
      </c>
      <c r="P17" t="s">
        <v>286</v>
      </c>
    </row>
    <row r="18" spans="2:16">
      <c r="B18" s="5" t="s">
        <v>287</v>
      </c>
      <c r="C18" s="1" t="s">
        <v>288</v>
      </c>
      <c r="D18" t="s">
        <v>289</v>
      </c>
      <c r="H18" t="s">
        <v>290</v>
      </c>
      <c r="P18" t="s">
        <v>291</v>
      </c>
    </row>
    <row r="19" spans="2:16">
      <c r="B19" s="5" t="s">
        <v>292</v>
      </c>
      <c r="C19" s="1" t="s">
        <v>293</v>
      </c>
      <c r="D19" t="s">
        <v>294</v>
      </c>
      <c r="H19" t="s">
        <v>295</v>
      </c>
      <c r="L19" t="s">
        <v>296</v>
      </c>
      <c r="P19" t="s">
        <v>297</v>
      </c>
    </row>
    <row r="20" spans="2:16">
      <c r="B20" s="5" t="s">
        <v>298</v>
      </c>
      <c r="C20" s="1" t="s">
        <v>299</v>
      </c>
      <c r="D20" t="s">
        <v>300</v>
      </c>
      <c r="H20" t="s">
        <v>301</v>
      </c>
      <c r="P20" t="s">
        <v>302</v>
      </c>
    </row>
    <row r="21" spans="2:16">
      <c r="B21" s="5" t="s">
        <v>303</v>
      </c>
      <c r="C21" s="1" t="s">
        <v>304</v>
      </c>
      <c r="D21" t="s">
        <v>305</v>
      </c>
      <c r="H21" t="s">
        <v>306</v>
      </c>
      <c r="L21" t="s">
        <v>307</v>
      </c>
      <c r="P21" t="s">
        <v>308</v>
      </c>
    </row>
    <row r="22" spans="2:16">
      <c r="B22" s="5" t="s">
        <v>309</v>
      </c>
      <c r="C22" s="1" t="s">
        <v>310</v>
      </c>
      <c r="D22" t="s">
        <v>311</v>
      </c>
      <c r="H22" t="s">
        <v>312</v>
      </c>
      <c r="L22" t="s">
        <v>313</v>
      </c>
      <c r="P22" t="s">
        <v>314</v>
      </c>
    </row>
    <row r="23" spans="2:16">
      <c r="C23" s="1" t="s">
        <v>315</v>
      </c>
      <c r="D23" t="s">
        <v>316</v>
      </c>
      <c r="H23" t="s">
        <v>317</v>
      </c>
      <c r="L23" t="s">
        <v>318</v>
      </c>
      <c r="P23" t="s">
        <v>319</v>
      </c>
    </row>
    <row r="24" spans="2:16">
      <c r="C24" s="1" t="s">
        <v>320</v>
      </c>
      <c r="D24" t="s">
        <v>321</v>
      </c>
      <c r="H24" t="s">
        <v>322</v>
      </c>
      <c r="L24" t="s">
        <v>74</v>
      </c>
      <c r="P24" t="s">
        <v>323</v>
      </c>
    </row>
    <row r="25" spans="2:16">
      <c r="C25" s="1" t="s">
        <v>324</v>
      </c>
      <c r="D25" t="s">
        <v>325</v>
      </c>
      <c r="H25" t="s">
        <v>326</v>
      </c>
      <c r="L25" t="s">
        <v>327</v>
      </c>
      <c r="P25" t="s">
        <v>328</v>
      </c>
    </row>
    <row r="26" spans="2:16">
      <c r="C26" s="1" t="s">
        <v>329</v>
      </c>
      <c r="D26" t="s">
        <v>330</v>
      </c>
      <c r="H26" t="s">
        <v>331</v>
      </c>
      <c r="L26" t="s">
        <v>332</v>
      </c>
      <c r="P26" t="s">
        <v>333</v>
      </c>
    </row>
    <row r="27" spans="2:16">
      <c r="C27" s="1" t="s">
        <v>334</v>
      </c>
      <c r="D27" t="s">
        <v>335</v>
      </c>
      <c r="H27" t="s">
        <v>336</v>
      </c>
      <c r="L27" t="s">
        <v>337</v>
      </c>
      <c r="P27" t="s">
        <v>338</v>
      </c>
    </row>
    <row r="28" spans="2:16">
      <c r="C28" s="1" t="s">
        <v>339</v>
      </c>
      <c r="D28" t="s">
        <v>340</v>
      </c>
      <c r="H28" t="s">
        <v>341</v>
      </c>
      <c r="L28" t="s">
        <v>342</v>
      </c>
      <c r="P28" t="s">
        <v>343</v>
      </c>
    </row>
    <row r="29" spans="2:16">
      <c r="C29" s="1" t="s">
        <v>344</v>
      </c>
      <c r="D29" t="s">
        <v>345</v>
      </c>
      <c r="H29" t="s">
        <v>121</v>
      </c>
      <c r="L29" t="s">
        <v>346</v>
      </c>
      <c r="P29" t="s">
        <v>347</v>
      </c>
    </row>
    <row r="30" spans="2:16">
      <c r="D30" t="s">
        <v>348</v>
      </c>
      <c r="H30" t="s">
        <v>349</v>
      </c>
      <c r="L30" t="s">
        <v>350</v>
      </c>
      <c r="P30" t="s">
        <v>351</v>
      </c>
    </row>
    <row r="31" spans="2:16">
      <c r="D31" t="s">
        <v>352</v>
      </c>
      <c r="H31" t="s">
        <v>353</v>
      </c>
      <c r="L31" t="s">
        <v>354</v>
      </c>
      <c r="P31" t="s">
        <v>355</v>
      </c>
    </row>
    <row r="32" spans="2:16">
      <c r="D32" t="s">
        <v>356</v>
      </c>
      <c r="H32" t="s">
        <v>357</v>
      </c>
      <c r="P32" t="s">
        <v>358</v>
      </c>
    </row>
    <row r="33" spans="4:16">
      <c r="D33" t="s">
        <v>359</v>
      </c>
      <c r="H33" t="s">
        <v>360</v>
      </c>
      <c r="L33" t="s">
        <v>361</v>
      </c>
      <c r="P33" t="s">
        <v>362</v>
      </c>
    </row>
    <row r="34" spans="4:16">
      <c r="D34" t="s">
        <v>363</v>
      </c>
      <c r="H34" t="s">
        <v>364</v>
      </c>
      <c r="P34" t="s">
        <v>365</v>
      </c>
    </row>
    <row r="35" spans="4:16">
      <c r="D35" t="s">
        <v>366</v>
      </c>
      <c r="H35" t="s">
        <v>367</v>
      </c>
      <c r="L35" t="s">
        <v>368</v>
      </c>
      <c r="P35" t="s">
        <v>369</v>
      </c>
    </row>
    <row r="36" spans="4:16">
      <c r="D36" t="s">
        <v>370</v>
      </c>
      <c r="H36" t="s">
        <v>371</v>
      </c>
      <c r="L36" t="s">
        <v>372</v>
      </c>
      <c r="P36" t="s">
        <v>373</v>
      </c>
    </row>
    <row r="37" spans="4:16">
      <c r="D37" t="s">
        <v>374</v>
      </c>
      <c r="H37" t="s">
        <v>375</v>
      </c>
      <c r="L37" t="s">
        <v>376</v>
      </c>
      <c r="P37" t="s">
        <v>377</v>
      </c>
    </row>
    <row r="38" spans="4:16">
      <c r="D38" t="s">
        <v>378</v>
      </c>
      <c r="H38" t="s">
        <v>379</v>
      </c>
      <c r="L38" t="s">
        <v>380</v>
      </c>
      <c r="P38" t="s">
        <v>381</v>
      </c>
    </row>
    <row r="39" spans="4:16">
      <c r="D39" t="s">
        <v>382</v>
      </c>
      <c r="H39" t="s">
        <v>383</v>
      </c>
      <c r="L39" t="s">
        <v>384</v>
      </c>
      <c r="P39" t="s">
        <v>385</v>
      </c>
    </row>
    <row r="40" spans="4:16">
      <c r="D40" t="s">
        <v>386</v>
      </c>
      <c r="H40" t="s">
        <v>129</v>
      </c>
      <c r="L40" t="s">
        <v>387</v>
      </c>
      <c r="P40" t="s">
        <v>388</v>
      </c>
    </row>
    <row r="41" spans="4:16">
      <c r="D41" t="s">
        <v>389</v>
      </c>
      <c r="H41" t="s">
        <v>390</v>
      </c>
      <c r="L41" t="s">
        <v>391</v>
      </c>
      <c r="P41" t="s">
        <v>392</v>
      </c>
    </row>
    <row r="42" spans="4:16">
      <c r="D42" t="s">
        <v>393</v>
      </c>
      <c r="H42" t="s">
        <v>394</v>
      </c>
      <c r="L42" t="s">
        <v>395</v>
      </c>
      <c r="P42" t="s">
        <v>396</v>
      </c>
    </row>
    <row r="43" spans="4:16">
      <c r="D43" t="s">
        <v>397</v>
      </c>
      <c r="H43" t="s">
        <v>398</v>
      </c>
      <c r="L43" t="s">
        <v>399</v>
      </c>
      <c r="P43" t="s">
        <v>400</v>
      </c>
    </row>
    <row r="44" spans="4:16">
      <c r="D44" t="s">
        <v>401</v>
      </c>
      <c r="H44" t="s">
        <v>402</v>
      </c>
      <c r="L44" t="s">
        <v>403</v>
      </c>
      <c r="P44" t="s">
        <v>404</v>
      </c>
    </row>
    <row r="45" spans="4:16">
      <c r="D45" t="s">
        <v>405</v>
      </c>
      <c r="H45" t="s">
        <v>132</v>
      </c>
      <c r="L45" t="s">
        <v>406</v>
      </c>
      <c r="P45" t="s">
        <v>407</v>
      </c>
    </row>
    <row r="46" spans="4:16">
      <c r="D46" t="s">
        <v>408</v>
      </c>
      <c r="H46" t="s">
        <v>409</v>
      </c>
      <c r="L46" t="s">
        <v>410</v>
      </c>
      <c r="P46" t="s">
        <v>411</v>
      </c>
    </row>
    <row r="47" spans="4:16">
      <c r="D47" t="s">
        <v>123</v>
      </c>
      <c r="H47" t="s">
        <v>412</v>
      </c>
      <c r="P47" t="s">
        <v>413</v>
      </c>
    </row>
    <row r="48" spans="4:16">
      <c r="D48" t="s">
        <v>119</v>
      </c>
      <c r="H48" t="s">
        <v>414</v>
      </c>
      <c r="P48" t="s">
        <v>415</v>
      </c>
    </row>
    <row r="49" spans="4:16">
      <c r="D49" t="s">
        <v>416</v>
      </c>
      <c r="H49" t="s">
        <v>417</v>
      </c>
      <c r="P49" t="s">
        <v>418</v>
      </c>
    </row>
    <row r="50" spans="4:16">
      <c r="D50" t="s">
        <v>116</v>
      </c>
      <c r="H50" t="s">
        <v>419</v>
      </c>
      <c r="P50" t="s">
        <v>420</v>
      </c>
    </row>
    <row r="51" spans="4:16">
      <c r="D51" t="s">
        <v>137</v>
      </c>
      <c r="H51" t="s">
        <v>421</v>
      </c>
      <c r="P51" t="s">
        <v>422</v>
      </c>
    </row>
    <row r="52" spans="4:16">
      <c r="D52" t="s">
        <v>423</v>
      </c>
      <c r="H52" t="s">
        <v>424</v>
      </c>
      <c r="P52" t="s">
        <v>425</v>
      </c>
    </row>
    <row r="53" spans="4:16">
      <c r="D53" t="s">
        <v>131</v>
      </c>
      <c r="H53" t="s">
        <v>426</v>
      </c>
      <c r="P53" t="s">
        <v>427</v>
      </c>
    </row>
    <row r="54" spans="4:16">
      <c r="D54" t="s">
        <v>428</v>
      </c>
      <c r="H54" t="s">
        <v>429</v>
      </c>
    </row>
    <row r="55" spans="4:16">
      <c r="D55" t="s">
        <v>126</v>
      </c>
      <c r="H55" t="s">
        <v>430</v>
      </c>
    </row>
    <row r="56" spans="4:16">
      <c r="D56" t="s">
        <v>431</v>
      </c>
      <c r="H56" t="s">
        <v>432</v>
      </c>
    </row>
    <row r="57" spans="4:16">
      <c r="D57" t="s">
        <v>433</v>
      </c>
      <c r="H57" t="s">
        <v>434</v>
      </c>
    </row>
    <row r="58" spans="4:16">
      <c r="D58" t="s">
        <v>435</v>
      </c>
      <c r="H58" t="s">
        <v>436</v>
      </c>
    </row>
    <row r="59" spans="4:16">
      <c r="D59" t="s">
        <v>437</v>
      </c>
      <c r="H59" t="s">
        <v>438</v>
      </c>
    </row>
    <row r="60" spans="4:16">
      <c r="D60" t="s">
        <v>439</v>
      </c>
      <c r="H60" t="s">
        <v>440</v>
      </c>
    </row>
    <row r="61" spans="4:16">
      <c r="D61" t="s">
        <v>441</v>
      </c>
      <c r="H61" t="s">
        <v>442</v>
      </c>
    </row>
    <row r="62" spans="4:16">
      <c r="D62" t="s">
        <v>443</v>
      </c>
      <c r="H62" t="s">
        <v>444</v>
      </c>
    </row>
    <row r="63" spans="4:16">
      <c r="D63" t="s">
        <v>445</v>
      </c>
      <c r="H63" t="s">
        <v>446</v>
      </c>
    </row>
    <row r="64" spans="4:16">
      <c r="D64" t="s">
        <v>447</v>
      </c>
      <c r="H64" t="s">
        <v>448</v>
      </c>
    </row>
    <row r="65" spans="4:8">
      <c r="D65" t="s">
        <v>449</v>
      </c>
      <c r="H65" t="s">
        <v>450</v>
      </c>
    </row>
    <row r="66" spans="4:8">
      <c r="D66" t="s">
        <v>451</v>
      </c>
      <c r="H66" t="s">
        <v>452</v>
      </c>
    </row>
    <row r="67" spans="4:8">
      <c r="D67" t="s">
        <v>453</v>
      </c>
      <c r="H67" t="s">
        <v>454</v>
      </c>
    </row>
    <row r="68" spans="4:8">
      <c r="D68" t="s">
        <v>455</v>
      </c>
      <c r="H68" t="s">
        <v>456</v>
      </c>
    </row>
    <row r="69" spans="4:8">
      <c r="D69" t="s">
        <v>457</v>
      </c>
      <c r="H69" t="s">
        <v>458</v>
      </c>
    </row>
    <row r="70" spans="4:8">
      <c r="D70" t="s">
        <v>459</v>
      </c>
      <c r="H70" t="s">
        <v>460</v>
      </c>
    </row>
    <row r="71" spans="4:8">
      <c r="D71" t="s">
        <v>461</v>
      </c>
      <c r="H71" t="s">
        <v>462</v>
      </c>
    </row>
    <row r="72" spans="4:8">
      <c r="D72" t="s">
        <v>463</v>
      </c>
      <c r="H72" t="s">
        <v>464</v>
      </c>
    </row>
    <row r="73" spans="4:8">
      <c r="D73" t="s">
        <v>465</v>
      </c>
      <c r="H73" t="s">
        <v>466</v>
      </c>
    </row>
    <row r="74" spans="4:8">
      <c r="D74" t="s">
        <v>89</v>
      </c>
      <c r="H74" t="s">
        <v>467</v>
      </c>
    </row>
    <row r="75" spans="4:8">
      <c r="D75" t="s">
        <v>468</v>
      </c>
      <c r="H75" t="s">
        <v>140</v>
      </c>
    </row>
    <row r="76" spans="4:8">
      <c r="D76" t="s">
        <v>469</v>
      </c>
      <c r="H76" t="s">
        <v>470</v>
      </c>
    </row>
    <row r="77" spans="4:8">
      <c r="D77" t="s">
        <v>77</v>
      </c>
      <c r="H77" t="s">
        <v>471</v>
      </c>
    </row>
    <row r="78" spans="4:8">
      <c r="D78" t="s">
        <v>472</v>
      </c>
      <c r="H78" t="s">
        <v>473</v>
      </c>
    </row>
    <row r="79" spans="4:8">
      <c r="D79" t="s">
        <v>474</v>
      </c>
      <c r="H79" t="s">
        <v>475</v>
      </c>
    </row>
    <row r="80" spans="4:8">
      <c r="D80" t="s">
        <v>476</v>
      </c>
      <c r="H80" t="s">
        <v>146</v>
      </c>
    </row>
    <row r="81" spans="4:8">
      <c r="D81" t="s">
        <v>477</v>
      </c>
      <c r="H81" t="s">
        <v>478</v>
      </c>
    </row>
    <row r="82" spans="4:8">
      <c r="D82" t="s">
        <v>479</v>
      </c>
      <c r="H82" t="s">
        <v>480</v>
      </c>
    </row>
    <row r="83" spans="4:8">
      <c r="D83" t="s">
        <v>481</v>
      </c>
      <c r="H83" t="s">
        <v>482</v>
      </c>
    </row>
    <row r="84" spans="4:8">
      <c r="D84" t="s">
        <v>483</v>
      </c>
      <c r="H84" t="s">
        <v>484</v>
      </c>
    </row>
    <row r="85" spans="4:8">
      <c r="D85" t="s">
        <v>485</v>
      </c>
      <c r="H85" t="s">
        <v>486</v>
      </c>
    </row>
    <row r="86" spans="4:8">
      <c r="D86" t="s">
        <v>487</v>
      </c>
      <c r="H86" t="s">
        <v>488</v>
      </c>
    </row>
    <row r="87" spans="4:8">
      <c r="D87" t="s">
        <v>489</v>
      </c>
      <c r="H87" t="s">
        <v>490</v>
      </c>
    </row>
    <row r="88" spans="4:8">
      <c r="D88" t="s">
        <v>491</v>
      </c>
      <c r="H88" t="s">
        <v>492</v>
      </c>
    </row>
    <row r="89" spans="4:8">
      <c r="D89" t="s">
        <v>493</v>
      </c>
      <c r="H89" t="s">
        <v>494</v>
      </c>
    </row>
    <row r="90" spans="4:8">
      <c r="D90" t="s">
        <v>495</v>
      </c>
      <c r="H90" t="s">
        <v>496</v>
      </c>
    </row>
    <row r="91" spans="4:8">
      <c r="D91" t="s">
        <v>497</v>
      </c>
      <c r="H91" t="s">
        <v>498</v>
      </c>
    </row>
    <row r="92" spans="4:8">
      <c r="D92" t="s">
        <v>134</v>
      </c>
      <c r="H92" t="s">
        <v>499</v>
      </c>
    </row>
    <row r="93" spans="4:8">
      <c r="D93" t="s">
        <v>500</v>
      </c>
      <c r="H93" t="s">
        <v>501</v>
      </c>
    </row>
    <row r="94" spans="4:8">
      <c r="D94" t="s">
        <v>113</v>
      </c>
      <c r="H94" t="s">
        <v>502</v>
      </c>
    </row>
    <row r="95" spans="4:8">
      <c r="D95" t="s">
        <v>107</v>
      </c>
      <c r="H95" t="s">
        <v>503</v>
      </c>
    </row>
    <row r="96" spans="4:8">
      <c r="D96" t="s">
        <v>110</v>
      </c>
      <c r="H96" t="s">
        <v>504</v>
      </c>
    </row>
    <row r="97" spans="4:8">
      <c r="D97" t="s">
        <v>505</v>
      </c>
      <c r="H97" t="s">
        <v>506</v>
      </c>
    </row>
    <row r="98" spans="4:8">
      <c r="D98" t="s">
        <v>96</v>
      </c>
      <c r="H98" t="s">
        <v>507</v>
      </c>
    </row>
    <row r="99" spans="4:8">
      <c r="D99" t="s">
        <v>101</v>
      </c>
      <c r="H99" t="s">
        <v>508</v>
      </c>
    </row>
    <row r="100" spans="4:8">
      <c r="D100" t="s">
        <v>509</v>
      </c>
      <c r="H100" t="s">
        <v>510</v>
      </c>
    </row>
    <row r="101" spans="4:8">
      <c r="D101" t="s">
        <v>511</v>
      </c>
      <c r="H101" t="s">
        <v>512</v>
      </c>
    </row>
    <row r="102" spans="4:8">
      <c r="D102" t="s">
        <v>104</v>
      </c>
      <c r="H102" t="s">
        <v>513</v>
      </c>
    </row>
    <row r="103" spans="4:8">
      <c r="D103" t="s">
        <v>514</v>
      </c>
      <c r="H103" t="s">
        <v>515</v>
      </c>
    </row>
    <row r="104" spans="4:8">
      <c r="D104" t="s">
        <v>516</v>
      </c>
      <c r="H104" t="s">
        <v>517</v>
      </c>
    </row>
    <row r="105" spans="4:8">
      <c r="D105" t="s">
        <v>518</v>
      </c>
      <c r="H105" t="s">
        <v>519</v>
      </c>
    </row>
    <row r="106" spans="4:8">
      <c r="D106" t="s">
        <v>520</v>
      </c>
      <c r="H106" t="s">
        <v>521</v>
      </c>
    </row>
    <row r="107" spans="4:8">
      <c r="D107" t="s">
        <v>522</v>
      </c>
      <c r="H107" t="s">
        <v>523</v>
      </c>
    </row>
    <row r="108" spans="4:8">
      <c r="D108" t="s">
        <v>524</v>
      </c>
      <c r="H108" t="s">
        <v>525</v>
      </c>
    </row>
    <row r="109" spans="4:8">
      <c r="D109" t="s">
        <v>526</v>
      </c>
      <c r="H109" t="s">
        <v>527</v>
      </c>
    </row>
    <row r="110" spans="4:8">
      <c r="D110" t="s">
        <v>528</v>
      </c>
      <c r="H110" t="s">
        <v>529</v>
      </c>
    </row>
    <row r="111" spans="4:8">
      <c r="D111" t="s">
        <v>530</v>
      </c>
      <c r="H111" t="s">
        <v>531</v>
      </c>
    </row>
    <row r="112" spans="4:8">
      <c r="D112" t="s">
        <v>153</v>
      </c>
      <c r="H112" t="s">
        <v>532</v>
      </c>
    </row>
    <row r="113" spans="4:8">
      <c r="D113" t="s">
        <v>157</v>
      </c>
      <c r="H113" t="s">
        <v>533</v>
      </c>
    </row>
    <row r="114" spans="4:8">
      <c r="D114" t="s">
        <v>161</v>
      </c>
      <c r="H114" t="s">
        <v>534</v>
      </c>
    </row>
    <row r="115" spans="4:8">
      <c r="D115" t="s">
        <v>170</v>
      </c>
      <c r="H115" t="s">
        <v>535</v>
      </c>
    </row>
    <row r="116" spans="4:8">
      <c r="D116" t="s">
        <v>142</v>
      </c>
      <c r="H116" t="s">
        <v>536</v>
      </c>
    </row>
    <row r="117" spans="4:8">
      <c r="D117" t="s">
        <v>537</v>
      </c>
      <c r="H117" t="s">
        <v>538</v>
      </c>
    </row>
    <row r="118" spans="4:8">
      <c r="D118" t="s">
        <v>539</v>
      </c>
      <c r="H118" t="s">
        <v>540</v>
      </c>
    </row>
    <row r="119" spans="4:8">
      <c r="D119" t="s">
        <v>541</v>
      </c>
      <c r="H119" t="s">
        <v>102</v>
      </c>
    </row>
    <row r="120" spans="4:8">
      <c r="D120" t="s">
        <v>542</v>
      </c>
      <c r="H120" t="s">
        <v>543</v>
      </c>
    </row>
    <row r="121" spans="4:8">
      <c r="D121" t="s">
        <v>544</v>
      </c>
      <c r="H121" t="s">
        <v>545</v>
      </c>
    </row>
    <row r="122" spans="4:8">
      <c r="D122" t="s">
        <v>546</v>
      </c>
      <c r="H122" t="s">
        <v>547</v>
      </c>
    </row>
    <row r="123" spans="4:8">
      <c r="D123" t="s">
        <v>548</v>
      </c>
      <c r="H123" t="s">
        <v>549</v>
      </c>
    </row>
    <row r="124" spans="4:8">
      <c r="D124" t="s">
        <v>550</v>
      </c>
      <c r="H124" t="s">
        <v>551</v>
      </c>
    </row>
    <row r="125" spans="4:8">
      <c r="D125" t="s">
        <v>552</v>
      </c>
      <c r="H125" t="s">
        <v>553</v>
      </c>
    </row>
    <row r="126" spans="4:8">
      <c r="D126" t="s">
        <v>554</v>
      </c>
      <c r="H126" t="s">
        <v>555</v>
      </c>
    </row>
    <row r="127" spans="4:8">
      <c r="D127" t="s">
        <v>556</v>
      </c>
      <c r="H127" t="s">
        <v>557</v>
      </c>
    </row>
    <row r="128" spans="4:8">
      <c r="D128" t="s">
        <v>558</v>
      </c>
      <c r="H128" t="s">
        <v>559</v>
      </c>
    </row>
    <row r="129" spans="4:8">
      <c r="D129" t="s">
        <v>560</v>
      </c>
      <c r="H129" t="s">
        <v>561</v>
      </c>
    </row>
    <row r="130" spans="4:8">
      <c r="D130" t="s">
        <v>562</v>
      </c>
      <c r="H130" t="s">
        <v>563</v>
      </c>
    </row>
    <row r="131" spans="4:8">
      <c r="D131" s="4"/>
      <c r="H131" t="s">
        <v>564</v>
      </c>
    </row>
    <row r="132" spans="4:8">
      <c r="D132" s="4"/>
      <c r="H132" t="s">
        <v>565</v>
      </c>
    </row>
    <row r="133" spans="4:8">
      <c r="D133" s="4"/>
      <c r="H133" t="s">
        <v>566</v>
      </c>
    </row>
    <row r="134" spans="4:8">
      <c r="D134" s="4"/>
      <c r="H134" t="s">
        <v>567</v>
      </c>
    </row>
    <row r="135" spans="4:8">
      <c r="D135" s="4"/>
      <c r="H135" t="s">
        <v>568</v>
      </c>
    </row>
    <row r="136" spans="4:8">
      <c r="D136" s="4"/>
      <c r="H136" t="s">
        <v>569</v>
      </c>
    </row>
    <row r="137" spans="4:8">
      <c r="D137" s="4"/>
      <c r="H137" t="s">
        <v>570</v>
      </c>
    </row>
    <row r="138" spans="4:8">
      <c r="D138" s="4"/>
      <c r="H138" t="s">
        <v>571</v>
      </c>
    </row>
    <row r="139" spans="4:8">
      <c r="D139" s="4"/>
      <c r="H139" t="s">
        <v>572</v>
      </c>
    </row>
    <row r="140" spans="4:8">
      <c r="D140" s="4"/>
      <c r="H140" t="s">
        <v>573</v>
      </c>
    </row>
    <row r="141" spans="4:8">
      <c r="D141" s="4"/>
      <c r="H141" t="s">
        <v>574</v>
      </c>
    </row>
    <row r="142" spans="4:8">
      <c r="D142" s="4"/>
      <c r="H142" t="s">
        <v>575</v>
      </c>
    </row>
    <row r="143" spans="4:8">
      <c r="D143" s="4"/>
      <c r="H143" t="s">
        <v>576</v>
      </c>
    </row>
    <row r="144" spans="4:8">
      <c r="D144" s="4"/>
      <c r="H144" t="s">
        <v>577</v>
      </c>
    </row>
    <row r="145" spans="4:8">
      <c r="D145" s="4"/>
      <c r="H145" t="s">
        <v>578</v>
      </c>
    </row>
    <row r="146" spans="4:8">
      <c r="D146" s="4"/>
      <c r="H146" t="s">
        <v>579</v>
      </c>
    </row>
    <row r="147" spans="4:8">
      <c r="D147" s="4"/>
      <c r="H147" t="s">
        <v>580</v>
      </c>
    </row>
    <row r="148" spans="4:8">
      <c r="D148" s="4"/>
      <c r="H148" t="s">
        <v>581</v>
      </c>
    </row>
    <row r="149" spans="4:8">
      <c r="D149" s="4"/>
      <c r="H149" t="s">
        <v>124</v>
      </c>
    </row>
    <row r="150" spans="4:8">
      <c r="D150" s="4"/>
      <c r="H150" t="s">
        <v>582</v>
      </c>
    </row>
    <row r="151" spans="4:8">
      <c r="D151" s="4"/>
      <c r="H151" t="s">
        <v>583</v>
      </c>
    </row>
    <row r="152" spans="4:8">
      <c r="D152" s="4"/>
      <c r="H152" t="s">
        <v>584</v>
      </c>
    </row>
    <row r="153" spans="4:8">
      <c r="D153" s="4"/>
      <c r="H153" t="s">
        <v>585</v>
      </c>
    </row>
    <row r="154" spans="4:8">
      <c r="D154" s="4"/>
      <c r="H154" t="s">
        <v>94</v>
      </c>
    </row>
    <row r="155" spans="4:8">
      <c r="D155" s="4"/>
      <c r="H155" t="s">
        <v>586</v>
      </c>
    </row>
    <row r="156" spans="4:8">
      <c r="D156" s="4"/>
      <c r="H156" t="s">
        <v>587</v>
      </c>
    </row>
    <row r="157" spans="4:8">
      <c r="D157" s="4"/>
      <c r="H157" t="s">
        <v>588</v>
      </c>
    </row>
    <row r="158" spans="4:8">
      <c r="D158" s="4"/>
      <c r="H158" t="s">
        <v>589</v>
      </c>
    </row>
    <row r="159" spans="4:8">
      <c r="D159" s="4"/>
      <c r="H159" t="s">
        <v>590</v>
      </c>
    </row>
    <row r="160" spans="4:8">
      <c r="H160" t="s">
        <v>591</v>
      </c>
    </row>
    <row r="161" spans="8:8">
      <c r="H161" t="s">
        <v>592</v>
      </c>
    </row>
    <row r="162" spans="8:8">
      <c r="H162" t="s">
        <v>593</v>
      </c>
    </row>
    <row r="163" spans="8:8">
      <c r="H163" t="s">
        <v>594</v>
      </c>
    </row>
    <row r="164" spans="8:8">
      <c r="H164" t="s">
        <v>595</v>
      </c>
    </row>
    <row r="165" spans="8:8">
      <c r="H165" t="s">
        <v>596</v>
      </c>
    </row>
    <row r="166" spans="8:8">
      <c r="H166" t="s">
        <v>597</v>
      </c>
    </row>
    <row r="167" spans="8:8">
      <c r="H167" t="s">
        <v>598</v>
      </c>
    </row>
    <row r="168" spans="8:8">
      <c r="H168" t="s">
        <v>599</v>
      </c>
    </row>
    <row r="169" spans="8:8">
      <c r="H169" t="s">
        <v>99</v>
      </c>
    </row>
    <row r="170" spans="8:8">
      <c r="H170" t="s">
        <v>600</v>
      </c>
    </row>
    <row r="171" spans="8:8">
      <c r="H171" t="s">
        <v>601</v>
      </c>
    </row>
    <row r="172" spans="8:8">
      <c r="H172" t="s">
        <v>602</v>
      </c>
    </row>
    <row r="173" spans="8:8">
      <c r="H173" t="s">
        <v>603</v>
      </c>
    </row>
    <row r="174" spans="8:8">
      <c r="H174" t="s">
        <v>604</v>
      </c>
    </row>
    <row r="175" spans="8:8">
      <c r="H175" t="s">
        <v>605</v>
      </c>
    </row>
    <row r="176" spans="8:8">
      <c r="H176" t="s">
        <v>606</v>
      </c>
    </row>
    <row r="177" spans="8:8">
      <c r="H177" t="s">
        <v>607</v>
      </c>
    </row>
    <row r="178" spans="8:8">
      <c r="H178" t="s">
        <v>608</v>
      </c>
    </row>
    <row r="179" spans="8:8">
      <c r="H179" t="s">
        <v>609</v>
      </c>
    </row>
    <row r="180" spans="8:8">
      <c r="H180" t="s">
        <v>610</v>
      </c>
    </row>
    <row r="181" spans="8:8">
      <c r="H181" t="s">
        <v>611</v>
      </c>
    </row>
    <row r="182" spans="8:8">
      <c r="H182" t="s">
        <v>612</v>
      </c>
    </row>
    <row r="183" spans="8:8">
      <c r="H183" t="s">
        <v>613</v>
      </c>
    </row>
    <row r="184" spans="8:8">
      <c r="H184" t="s">
        <v>614</v>
      </c>
    </row>
    <row r="185" spans="8:8">
      <c r="H185" t="s">
        <v>615</v>
      </c>
    </row>
    <row r="186" spans="8:8">
      <c r="H186" t="s">
        <v>616</v>
      </c>
    </row>
    <row r="187" spans="8:8">
      <c r="H187" t="s">
        <v>617</v>
      </c>
    </row>
    <row r="188" spans="8:8">
      <c r="H188" t="s">
        <v>618</v>
      </c>
    </row>
    <row r="189" spans="8:8">
      <c r="H189" t="s">
        <v>149</v>
      </c>
    </row>
    <row r="190" spans="8:8">
      <c r="H190" t="s">
        <v>619</v>
      </c>
    </row>
    <row r="191" spans="8:8">
      <c r="H191" t="s">
        <v>620</v>
      </c>
    </row>
    <row r="192" spans="8:8">
      <c r="H192" t="s">
        <v>621</v>
      </c>
    </row>
    <row r="193" spans="8:8">
      <c r="H193" t="s">
        <v>622</v>
      </c>
    </row>
    <row r="194" spans="8:8">
      <c r="H194" t="s">
        <v>108</v>
      </c>
    </row>
    <row r="195" spans="8:8">
      <c r="H195" t="s">
        <v>623</v>
      </c>
    </row>
    <row r="196" spans="8:8">
      <c r="H196" t="s">
        <v>624</v>
      </c>
    </row>
    <row r="197" spans="8:8">
      <c r="H197" t="s">
        <v>625</v>
      </c>
    </row>
    <row r="198" spans="8:8">
      <c r="H198" t="s">
        <v>152</v>
      </c>
    </row>
    <row r="199" spans="8:8">
      <c r="H199" t="s">
        <v>626</v>
      </c>
    </row>
    <row r="200" spans="8:8">
      <c r="H200" t="s">
        <v>160</v>
      </c>
    </row>
    <row r="201" spans="8:8">
      <c r="H201" t="s">
        <v>627</v>
      </c>
    </row>
    <row r="202" spans="8:8">
      <c r="H202" t="s">
        <v>628</v>
      </c>
    </row>
    <row r="203" spans="8:8">
      <c r="H203" t="s">
        <v>629</v>
      </c>
    </row>
    <row r="204" spans="8:8">
      <c r="H204" t="s">
        <v>630</v>
      </c>
    </row>
    <row r="205" spans="8:8">
      <c r="H205" t="s">
        <v>631</v>
      </c>
    </row>
    <row r="206" spans="8:8">
      <c r="H206" t="s">
        <v>632</v>
      </c>
    </row>
    <row r="207" spans="8:8">
      <c r="H207" t="s">
        <v>633</v>
      </c>
    </row>
    <row r="208" spans="8:8">
      <c r="H208" t="s">
        <v>634</v>
      </c>
    </row>
    <row r="209" spans="8:8">
      <c r="H209" t="s">
        <v>635</v>
      </c>
    </row>
    <row r="210" spans="8:8">
      <c r="H210" t="s">
        <v>114</v>
      </c>
    </row>
    <row r="211" spans="8:8">
      <c r="H211" t="s">
        <v>636</v>
      </c>
    </row>
    <row r="212" spans="8:8">
      <c r="H212" t="s">
        <v>637</v>
      </c>
    </row>
    <row r="213" spans="8:8">
      <c r="H213" t="s">
        <v>638</v>
      </c>
    </row>
    <row r="214" spans="8:8">
      <c r="H214" t="s">
        <v>639</v>
      </c>
    </row>
    <row r="215" spans="8:8">
      <c r="H215" t="s">
        <v>640</v>
      </c>
    </row>
    <row r="216" spans="8:8">
      <c r="H216" t="s">
        <v>641</v>
      </c>
    </row>
    <row r="217" spans="8:8">
      <c r="H217" t="s">
        <v>642</v>
      </c>
    </row>
    <row r="218" spans="8:8">
      <c r="H218" t="s">
        <v>643</v>
      </c>
    </row>
    <row r="219" spans="8:8">
      <c r="H219" t="s">
        <v>644</v>
      </c>
    </row>
    <row r="220" spans="8:8">
      <c r="H220" t="s">
        <v>645</v>
      </c>
    </row>
    <row r="221" spans="8:8">
      <c r="H221" t="s">
        <v>646</v>
      </c>
    </row>
    <row r="222" spans="8:8">
      <c r="H222" t="s">
        <v>647</v>
      </c>
    </row>
    <row r="223" spans="8:8">
      <c r="H223" t="s">
        <v>648</v>
      </c>
    </row>
    <row r="224" spans="8:8">
      <c r="H224" t="s">
        <v>649</v>
      </c>
    </row>
    <row r="225" spans="8:8">
      <c r="H225" t="s">
        <v>650</v>
      </c>
    </row>
    <row r="226" spans="8:8">
      <c r="H226" t="s">
        <v>651</v>
      </c>
    </row>
    <row r="227" spans="8:8">
      <c r="H227" t="s">
        <v>652</v>
      </c>
    </row>
    <row r="228" spans="8:8">
      <c r="H228" t="s">
        <v>653</v>
      </c>
    </row>
    <row r="229" spans="8:8">
      <c r="H229" t="s">
        <v>75</v>
      </c>
    </row>
    <row r="230" spans="8:8">
      <c r="H230" t="s">
        <v>87</v>
      </c>
    </row>
    <row r="231" spans="8:8">
      <c r="H231" t="s">
        <v>654</v>
      </c>
    </row>
    <row r="232" spans="8:8">
      <c r="H232" t="s">
        <v>655</v>
      </c>
    </row>
    <row r="233" spans="8:8">
      <c r="H233" t="s">
        <v>111</v>
      </c>
    </row>
  </sheetData>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A6761D40-7D5E-475C-B86A-B9807AD977C2}"/>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Thiago Jose Gontijo Cardoso</cp:lastModifiedBy>
  <cp:revision/>
  <dcterms:created xsi:type="dcterms:W3CDTF">2023-06-16T19:48:41Z</dcterms:created>
  <dcterms:modified xsi:type="dcterms:W3CDTF">2023-09-21T17:39:16Z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