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hilton\Documents\Tools\"/>
    </mc:Choice>
  </mc:AlternateContent>
  <xr:revisionPtr revIDLastSave="0" documentId="13_ncr:1_{8DFC2E80-4125-44A1-92B7-795B86A18548}" xr6:coauthVersionLast="45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C# model" sheetId="1" r:id="rId1"/>
    <sheet name="Typ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D4" i="1" s="1"/>
  <c r="B5" i="1"/>
  <c r="C5" i="1" s="1"/>
  <c r="B6" i="1"/>
  <c r="C6" i="1" s="1"/>
  <c r="B7" i="1"/>
  <c r="C7" i="1" s="1"/>
  <c r="B8" i="1"/>
  <c r="C8" i="1" s="1"/>
  <c r="D8" i="1" s="1"/>
  <c r="B9" i="1"/>
  <c r="C9" i="1" s="1"/>
  <c r="B10" i="1"/>
  <c r="B11" i="1"/>
  <c r="C11" i="1"/>
  <c r="B12" i="1"/>
  <c r="C12" i="1"/>
  <c r="D12" i="1" s="1"/>
  <c r="B13" i="1"/>
  <c r="C13" i="1"/>
  <c r="D13" i="1" s="1"/>
  <c r="E13" i="1" s="1"/>
  <c r="F13" i="1" s="1"/>
  <c r="B14" i="1"/>
  <c r="C14" i="1" s="1"/>
  <c r="B15" i="1"/>
  <c r="C15" i="1" s="1"/>
  <c r="D15" i="1" s="1"/>
  <c r="E15" i="1"/>
  <c r="F15" i="1" s="1"/>
  <c r="B16" i="1"/>
  <c r="C16" i="1" s="1"/>
  <c r="B17" i="1"/>
  <c r="C17" i="1" s="1"/>
  <c r="B18" i="1"/>
  <c r="B19" i="1"/>
  <c r="B20" i="1"/>
  <c r="C20" i="1" s="1"/>
  <c r="D20" i="1" s="1"/>
  <c r="D14" i="1" l="1"/>
  <c r="E14" i="1"/>
  <c r="F14" i="1" s="1"/>
  <c r="D9" i="1"/>
  <c r="E9" i="1" s="1"/>
  <c r="F9" i="1" s="1"/>
  <c r="D6" i="1"/>
  <c r="E6" i="1"/>
  <c r="F6" i="1" s="1"/>
  <c r="D17" i="1"/>
  <c r="E17" i="1" s="1"/>
  <c r="F17" i="1" s="1"/>
  <c r="D5" i="1"/>
  <c r="E5" i="1"/>
  <c r="F5" i="1" s="1"/>
  <c r="D16" i="1"/>
  <c r="G16" i="1"/>
  <c r="H16" i="1" s="1"/>
  <c r="G13" i="1"/>
  <c r="H13" i="1" s="1"/>
  <c r="G9" i="1"/>
  <c r="G5" i="1"/>
  <c r="M5" i="1" s="1"/>
  <c r="G17" i="1"/>
  <c r="G15" i="1"/>
  <c r="M15" i="1" s="1"/>
  <c r="G14" i="1"/>
  <c r="G8" i="1"/>
  <c r="H8" i="1" s="1"/>
  <c r="G6" i="1"/>
  <c r="M6" i="1" s="1"/>
  <c r="D7" i="1"/>
  <c r="E7" i="1" s="1"/>
  <c r="F7" i="1" s="1"/>
  <c r="H15" i="1"/>
  <c r="I15" i="1" s="1"/>
  <c r="J15" i="1"/>
  <c r="K15" i="1" s="1"/>
  <c r="L15" i="1" s="1"/>
  <c r="N15" i="1" s="1"/>
  <c r="O15" i="1" s="1"/>
  <c r="P15" i="1" s="1"/>
  <c r="E4" i="1"/>
  <c r="F4" i="1" s="1"/>
  <c r="G20" i="1"/>
  <c r="G11" i="1"/>
  <c r="H14" i="1"/>
  <c r="I14" i="1" s="1"/>
  <c r="E20" i="1"/>
  <c r="F20" i="1" s="1"/>
  <c r="I16" i="1"/>
  <c r="M16" i="1"/>
  <c r="D11" i="1"/>
  <c r="E11" i="1" s="1"/>
  <c r="F11" i="1" s="1"/>
  <c r="C18" i="1"/>
  <c r="G18" i="1"/>
  <c r="M13" i="1"/>
  <c r="H5" i="1"/>
  <c r="J5" i="1" s="1"/>
  <c r="K5" i="1" s="1"/>
  <c r="L5" i="1" s="1"/>
  <c r="N5" i="1" s="1"/>
  <c r="O5" i="1" s="1"/>
  <c r="P5" i="1" s="1"/>
  <c r="I8" i="1"/>
  <c r="J8" i="1"/>
  <c r="K8" i="1" s="1"/>
  <c r="L8" i="1" s="1"/>
  <c r="N8" i="1" s="1"/>
  <c r="O8" i="1" s="1"/>
  <c r="M8" i="1"/>
  <c r="G4" i="1"/>
  <c r="M14" i="1"/>
  <c r="E12" i="1"/>
  <c r="F12" i="1" s="1"/>
  <c r="C10" i="1"/>
  <c r="G10" i="1"/>
  <c r="G7" i="1"/>
  <c r="C19" i="1"/>
  <c r="G12" i="1"/>
  <c r="H6" i="1"/>
  <c r="I6" i="1"/>
  <c r="E16" i="1"/>
  <c r="F16" i="1" s="1"/>
  <c r="E8" i="1"/>
  <c r="F8" i="1" s="1"/>
  <c r="M9" i="1"/>
  <c r="B3" i="1"/>
  <c r="C3" i="1" s="1"/>
  <c r="B21" i="1"/>
  <c r="C21" i="1" s="1"/>
  <c r="D21" i="1" s="1"/>
  <c r="B22" i="1"/>
  <c r="C22" i="1" s="1"/>
  <c r="D22" i="1" s="1"/>
  <c r="B23" i="1"/>
  <c r="B24" i="1"/>
  <c r="C24" i="1" s="1"/>
  <c r="D24" i="1" s="1"/>
  <c r="B25" i="1"/>
  <c r="C25" i="1" s="1"/>
  <c r="D25" i="1"/>
  <c r="E25" i="1" s="1"/>
  <c r="F25" i="1" s="1"/>
  <c r="B26" i="1"/>
  <c r="C26" i="1" s="1"/>
  <c r="B27" i="1"/>
  <c r="C27" i="1" s="1"/>
  <c r="D27" i="1" s="1"/>
  <c r="B28" i="1"/>
  <c r="C28" i="1"/>
  <c r="B29" i="1"/>
  <c r="C29" i="1" s="1"/>
  <c r="B30" i="1"/>
  <c r="C30" i="1" s="1"/>
  <c r="B31" i="1"/>
  <c r="C31" i="1"/>
  <c r="G31" i="1" s="1"/>
  <c r="B32" i="1"/>
  <c r="C32" i="1"/>
  <c r="B33" i="1"/>
  <c r="C33" i="1"/>
  <c r="G33" i="1" s="1"/>
  <c r="B34" i="1"/>
  <c r="C34" i="1" s="1"/>
  <c r="B35" i="1"/>
  <c r="C35" i="1"/>
  <c r="G35" i="1" s="1"/>
  <c r="B36" i="1"/>
  <c r="C36" i="1" s="1"/>
  <c r="B37" i="1"/>
  <c r="C37" i="1" s="1"/>
  <c r="B38" i="1"/>
  <c r="C38" i="1" s="1"/>
  <c r="B39" i="1"/>
  <c r="C39" i="1"/>
  <c r="G39" i="1" s="1"/>
  <c r="H39" i="1" s="1"/>
  <c r="D39" i="1"/>
  <c r="B40" i="1"/>
  <c r="C40" i="1" s="1"/>
  <c r="B41" i="1"/>
  <c r="C41" i="1" s="1"/>
  <c r="G41" i="1" s="1"/>
  <c r="B42" i="1"/>
  <c r="B43" i="1"/>
  <c r="B44" i="1"/>
  <c r="C44" i="1" s="1"/>
  <c r="B45" i="1"/>
  <c r="B46" i="1"/>
  <c r="C46" i="1" s="1"/>
  <c r="B47" i="1"/>
  <c r="B48" i="1"/>
  <c r="C48" i="1" s="1"/>
  <c r="B49" i="1"/>
  <c r="B50" i="1"/>
  <c r="C50" i="1" s="1"/>
  <c r="I13" i="1" l="1"/>
  <c r="J13" i="1"/>
  <c r="K13" i="1" s="1"/>
  <c r="L13" i="1" s="1"/>
  <c r="N13" i="1" s="1"/>
  <c r="O13" i="1" s="1"/>
  <c r="P13" i="1" s="1"/>
  <c r="M17" i="1"/>
  <c r="H9" i="1"/>
  <c r="I9" i="1" s="1"/>
  <c r="H17" i="1"/>
  <c r="J17" i="1" s="1"/>
  <c r="K17" i="1" s="1"/>
  <c r="L17" i="1" s="1"/>
  <c r="N17" i="1" s="1"/>
  <c r="O17" i="1" s="1"/>
  <c r="I17" i="1"/>
  <c r="J6" i="1"/>
  <c r="K6" i="1" s="1"/>
  <c r="L6" i="1" s="1"/>
  <c r="N6" i="1" s="1"/>
  <c r="O6" i="1" s="1"/>
  <c r="P6" i="1" s="1"/>
  <c r="I5" i="1"/>
  <c r="J16" i="1"/>
  <c r="K16" i="1" s="1"/>
  <c r="L16" i="1" s="1"/>
  <c r="N16" i="1" s="1"/>
  <c r="O16" i="1" s="1"/>
  <c r="P16" i="1" s="1"/>
  <c r="M20" i="1"/>
  <c r="H20" i="1"/>
  <c r="I20" i="1" s="1"/>
  <c r="H7" i="1"/>
  <c r="I7" i="1"/>
  <c r="J7" i="1"/>
  <c r="K7" i="1" s="1"/>
  <c r="L7" i="1" s="1"/>
  <c r="N7" i="1" s="1"/>
  <c r="O7" i="1" s="1"/>
  <c r="M7" i="1"/>
  <c r="P8" i="1"/>
  <c r="M10" i="1"/>
  <c r="H10" i="1"/>
  <c r="I10" i="1" s="1"/>
  <c r="M18" i="1"/>
  <c r="H18" i="1"/>
  <c r="J18" i="1" s="1"/>
  <c r="K18" i="1" s="1"/>
  <c r="L18" i="1" s="1"/>
  <c r="N18" i="1" s="1"/>
  <c r="O18" i="1" s="1"/>
  <c r="D10" i="1"/>
  <c r="E10" i="1" s="1"/>
  <c r="F10" i="1" s="1"/>
  <c r="D18" i="1"/>
  <c r="E18" i="1" s="1"/>
  <c r="F18" i="1" s="1"/>
  <c r="D19" i="1"/>
  <c r="E19" i="1" s="1"/>
  <c r="F19" i="1" s="1"/>
  <c r="J14" i="1"/>
  <c r="K14" i="1" s="1"/>
  <c r="L14" i="1" s="1"/>
  <c r="N14" i="1" s="1"/>
  <c r="O14" i="1" s="1"/>
  <c r="P14" i="1" s="1"/>
  <c r="M12" i="1"/>
  <c r="H12" i="1"/>
  <c r="J12" i="1" s="1"/>
  <c r="K12" i="1" s="1"/>
  <c r="L12" i="1" s="1"/>
  <c r="N12" i="1" s="1"/>
  <c r="O12" i="1" s="1"/>
  <c r="I12" i="1"/>
  <c r="M11" i="1"/>
  <c r="H11" i="1"/>
  <c r="I11" i="1" s="1"/>
  <c r="G19" i="1"/>
  <c r="M4" i="1"/>
  <c r="H4" i="1"/>
  <c r="I4" i="1" s="1"/>
  <c r="D31" i="1"/>
  <c r="E31" i="1" s="1"/>
  <c r="F31" i="1" s="1"/>
  <c r="G22" i="1"/>
  <c r="M22" i="1" s="1"/>
  <c r="G25" i="1"/>
  <c r="M25" i="1" s="1"/>
  <c r="G29" i="1"/>
  <c r="D29" i="1"/>
  <c r="E29" i="1" s="1"/>
  <c r="F29" i="1" s="1"/>
  <c r="G37" i="1"/>
  <c r="D37" i="1"/>
  <c r="E37" i="1" s="1"/>
  <c r="F37" i="1" s="1"/>
  <c r="D41" i="1"/>
  <c r="E41" i="1" s="1"/>
  <c r="F41" i="1" s="1"/>
  <c r="D33" i="1"/>
  <c r="E33" i="1" s="1"/>
  <c r="F33" i="1" s="1"/>
  <c r="E27" i="1"/>
  <c r="F27" i="1" s="1"/>
  <c r="G38" i="1"/>
  <c r="M38" i="1" s="1"/>
  <c r="D35" i="1"/>
  <c r="E35" i="1" s="1"/>
  <c r="F35" i="1" s="1"/>
  <c r="G40" i="1"/>
  <c r="H40" i="1" s="1"/>
  <c r="J40" i="1" s="1"/>
  <c r="K40" i="1" s="1"/>
  <c r="L40" i="1" s="1"/>
  <c r="N40" i="1" s="1"/>
  <c r="O40" i="1" s="1"/>
  <c r="E39" i="1"/>
  <c r="F39" i="1" s="1"/>
  <c r="G24" i="1"/>
  <c r="D50" i="1"/>
  <c r="E50" i="1" s="1"/>
  <c r="F50" i="1" s="1"/>
  <c r="G50" i="1"/>
  <c r="D46" i="1"/>
  <c r="E46" i="1" s="1"/>
  <c r="F46" i="1" s="1"/>
  <c r="H38" i="1"/>
  <c r="J38" i="1" s="1"/>
  <c r="K38" i="1" s="1"/>
  <c r="L38" i="1" s="1"/>
  <c r="N38" i="1" s="1"/>
  <c r="O38" i="1" s="1"/>
  <c r="D48" i="1"/>
  <c r="E48" i="1" s="1"/>
  <c r="F48" i="1" s="1"/>
  <c r="G48" i="1"/>
  <c r="D44" i="1"/>
  <c r="E44" i="1"/>
  <c r="F44" i="1" s="1"/>
  <c r="H33" i="1"/>
  <c r="I33" i="1" s="1"/>
  <c r="M33" i="1"/>
  <c r="D26" i="1"/>
  <c r="E26" i="1" s="1"/>
  <c r="F26" i="1" s="1"/>
  <c r="H22" i="1"/>
  <c r="J22" i="1" s="1"/>
  <c r="K22" i="1" s="1"/>
  <c r="L22" i="1" s="1"/>
  <c r="N22" i="1" s="1"/>
  <c r="O22" i="1" s="1"/>
  <c r="C49" i="1"/>
  <c r="G49" i="1" s="1"/>
  <c r="C47" i="1"/>
  <c r="G47" i="1" s="1"/>
  <c r="C45" i="1"/>
  <c r="G45" i="1" s="1"/>
  <c r="C43" i="1"/>
  <c r="C42" i="1"/>
  <c r="G42" i="1" s="1"/>
  <c r="M41" i="1"/>
  <c r="H41" i="1"/>
  <c r="J41" i="1" s="1"/>
  <c r="K41" i="1" s="1"/>
  <c r="L41" i="1" s="1"/>
  <c r="N41" i="1" s="1"/>
  <c r="O41" i="1" s="1"/>
  <c r="I39" i="1"/>
  <c r="H35" i="1"/>
  <c r="J35" i="1" s="1"/>
  <c r="K35" i="1" s="1"/>
  <c r="L35" i="1" s="1"/>
  <c r="N35" i="1" s="1"/>
  <c r="O35" i="1" s="1"/>
  <c r="M35" i="1"/>
  <c r="D32" i="1"/>
  <c r="E32" i="1" s="1"/>
  <c r="F32" i="1" s="1"/>
  <c r="G32" i="1"/>
  <c r="G26" i="1"/>
  <c r="G44" i="1"/>
  <c r="J39" i="1"/>
  <c r="K39" i="1" s="1"/>
  <c r="L39" i="1" s="1"/>
  <c r="N39" i="1" s="1"/>
  <c r="O39" i="1" s="1"/>
  <c r="D38" i="1"/>
  <c r="E38" i="1" s="1"/>
  <c r="F38" i="1" s="1"/>
  <c r="H37" i="1"/>
  <c r="I37" i="1" s="1"/>
  <c r="M37" i="1"/>
  <c r="D34" i="1"/>
  <c r="E34" i="1" s="1"/>
  <c r="F34" i="1" s="1"/>
  <c r="G34" i="1"/>
  <c r="H29" i="1"/>
  <c r="J29" i="1" s="1"/>
  <c r="K29" i="1" s="1"/>
  <c r="L29" i="1" s="1"/>
  <c r="N29" i="1" s="1"/>
  <c r="O29" i="1" s="1"/>
  <c r="M29" i="1"/>
  <c r="C23" i="1"/>
  <c r="G23" i="1"/>
  <c r="G46" i="1"/>
  <c r="D40" i="1"/>
  <c r="E40" i="1" s="1"/>
  <c r="F40" i="1" s="1"/>
  <c r="D30" i="1"/>
  <c r="E30" i="1" s="1"/>
  <c r="F30" i="1" s="1"/>
  <c r="G30" i="1"/>
  <c r="M39" i="1"/>
  <c r="D36" i="1"/>
  <c r="E36" i="1" s="1"/>
  <c r="F36" i="1" s="1"/>
  <c r="G36" i="1"/>
  <c r="H31" i="1"/>
  <c r="J31" i="1" s="1"/>
  <c r="K31" i="1" s="1"/>
  <c r="L31" i="1" s="1"/>
  <c r="N31" i="1" s="1"/>
  <c r="O31" i="1" s="1"/>
  <c r="M31" i="1"/>
  <c r="D28" i="1"/>
  <c r="E28" i="1" s="1"/>
  <c r="F28" i="1" s="1"/>
  <c r="G28" i="1"/>
  <c r="H25" i="1"/>
  <c r="I25" i="1" s="1"/>
  <c r="H24" i="1"/>
  <c r="I24" i="1" s="1"/>
  <c r="M24" i="1"/>
  <c r="E21" i="1"/>
  <c r="F21" i="1" s="1"/>
  <c r="E24" i="1"/>
  <c r="F24" i="1" s="1"/>
  <c r="E22" i="1"/>
  <c r="F22" i="1" s="1"/>
  <c r="G21" i="1"/>
  <c r="G27" i="1"/>
  <c r="G3" i="1"/>
  <c r="D3" i="1"/>
  <c r="E3" i="1" s="1"/>
  <c r="F3" i="1" s="1"/>
  <c r="B2" i="1"/>
  <c r="J4" i="1" l="1"/>
  <c r="K4" i="1" s="1"/>
  <c r="L4" i="1" s="1"/>
  <c r="N4" i="1" s="1"/>
  <c r="O4" i="1" s="1"/>
  <c r="P4" i="1" s="1"/>
  <c r="J9" i="1"/>
  <c r="K9" i="1" s="1"/>
  <c r="L9" i="1" s="1"/>
  <c r="N9" i="1" s="1"/>
  <c r="O9" i="1" s="1"/>
  <c r="P9" i="1" s="1"/>
  <c r="P7" i="1"/>
  <c r="P17" i="1"/>
  <c r="J10" i="1"/>
  <c r="K10" i="1" s="1"/>
  <c r="L10" i="1" s="1"/>
  <c r="N10" i="1" s="1"/>
  <c r="O10" i="1" s="1"/>
  <c r="P10" i="1" s="1"/>
  <c r="J11" i="1"/>
  <c r="K11" i="1" s="1"/>
  <c r="L11" i="1" s="1"/>
  <c r="N11" i="1" s="1"/>
  <c r="O11" i="1" s="1"/>
  <c r="P11" i="1" s="1"/>
  <c r="P12" i="1"/>
  <c r="M19" i="1"/>
  <c r="H19" i="1"/>
  <c r="J19" i="1" s="1"/>
  <c r="K19" i="1" s="1"/>
  <c r="L19" i="1" s="1"/>
  <c r="N19" i="1" s="1"/>
  <c r="O19" i="1" s="1"/>
  <c r="J20" i="1"/>
  <c r="K20" i="1" s="1"/>
  <c r="L20" i="1" s="1"/>
  <c r="N20" i="1" s="1"/>
  <c r="O20" i="1" s="1"/>
  <c r="P20" i="1" s="1"/>
  <c r="I18" i="1"/>
  <c r="P18" i="1"/>
  <c r="I29" i="1"/>
  <c r="I35" i="1"/>
  <c r="P35" i="1"/>
  <c r="P41" i="1"/>
  <c r="I41" i="1"/>
  <c r="M40" i="1"/>
  <c r="P40" i="1" s="1"/>
  <c r="P38" i="1"/>
  <c r="I22" i="1"/>
  <c r="I40" i="1"/>
  <c r="J33" i="1"/>
  <c r="K33" i="1" s="1"/>
  <c r="L33" i="1" s="1"/>
  <c r="N33" i="1" s="1"/>
  <c r="O33" i="1" s="1"/>
  <c r="P33" i="1" s="1"/>
  <c r="P31" i="1"/>
  <c r="P39" i="1"/>
  <c r="P29" i="1"/>
  <c r="P22" i="1"/>
  <c r="M42" i="1"/>
  <c r="H42" i="1"/>
  <c r="J42" i="1" s="1"/>
  <c r="K42" i="1" s="1"/>
  <c r="L42" i="1" s="1"/>
  <c r="N42" i="1" s="1"/>
  <c r="O42" i="1" s="1"/>
  <c r="M49" i="1"/>
  <c r="H49" i="1"/>
  <c r="J49" i="1" s="1"/>
  <c r="K49" i="1" s="1"/>
  <c r="L49" i="1" s="1"/>
  <c r="N49" i="1" s="1"/>
  <c r="O49" i="1" s="1"/>
  <c r="M47" i="1"/>
  <c r="H47" i="1"/>
  <c r="I47" i="1" s="1"/>
  <c r="M32" i="1"/>
  <c r="H32" i="1"/>
  <c r="J32" i="1" s="1"/>
  <c r="K32" i="1" s="1"/>
  <c r="L32" i="1" s="1"/>
  <c r="N32" i="1" s="1"/>
  <c r="O32" i="1" s="1"/>
  <c r="D45" i="1"/>
  <c r="E45" i="1" s="1"/>
  <c r="F45" i="1" s="1"/>
  <c r="H48" i="1"/>
  <c r="I48" i="1" s="1"/>
  <c r="M48" i="1"/>
  <c r="I38" i="1"/>
  <c r="D43" i="1"/>
  <c r="E43" i="1" s="1"/>
  <c r="F43" i="1" s="1"/>
  <c r="G43" i="1"/>
  <c r="M45" i="1"/>
  <c r="H45" i="1"/>
  <c r="I45" i="1" s="1"/>
  <c r="H3" i="1"/>
  <c r="J3" i="1" s="1"/>
  <c r="K3" i="1" s="1"/>
  <c r="L3" i="1" s="1"/>
  <c r="N3" i="1" s="1"/>
  <c r="O3" i="1" s="1"/>
  <c r="M3" i="1"/>
  <c r="H21" i="1"/>
  <c r="I21" i="1" s="1"/>
  <c r="M21" i="1"/>
  <c r="J24" i="1"/>
  <c r="K24" i="1" s="1"/>
  <c r="L24" i="1" s="1"/>
  <c r="N24" i="1" s="1"/>
  <c r="O24" i="1" s="1"/>
  <c r="P24" i="1" s="1"/>
  <c r="J37" i="1"/>
  <c r="K37" i="1" s="1"/>
  <c r="L37" i="1" s="1"/>
  <c r="N37" i="1" s="1"/>
  <c r="O37" i="1" s="1"/>
  <c r="P37" i="1" s="1"/>
  <c r="H23" i="1"/>
  <c r="I23" i="1" s="1"/>
  <c r="M23" i="1"/>
  <c r="H44" i="1"/>
  <c r="I44" i="1" s="1"/>
  <c r="M44" i="1"/>
  <c r="H27" i="1"/>
  <c r="J27" i="1" s="1"/>
  <c r="K27" i="1" s="1"/>
  <c r="L27" i="1" s="1"/>
  <c r="N27" i="1" s="1"/>
  <c r="O27" i="1" s="1"/>
  <c r="M27" i="1"/>
  <c r="P27" i="1" s="1"/>
  <c r="J25" i="1"/>
  <c r="K25" i="1" s="1"/>
  <c r="L25" i="1" s="1"/>
  <c r="N25" i="1" s="1"/>
  <c r="O25" i="1" s="1"/>
  <c r="P25" i="1" s="1"/>
  <c r="M28" i="1"/>
  <c r="H28" i="1"/>
  <c r="I28" i="1" s="1"/>
  <c r="M36" i="1"/>
  <c r="J36" i="1"/>
  <c r="K36" i="1" s="1"/>
  <c r="L36" i="1" s="1"/>
  <c r="N36" i="1" s="1"/>
  <c r="O36" i="1" s="1"/>
  <c r="H36" i="1"/>
  <c r="I36" i="1" s="1"/>
  <c r="H46" i="1"/>
  <c r="I46" i="1" s="1"/>
  <c r="M46" i="1"/>
  <c r="D23" i="1"/>
  <c r="E23" i="1"/>
  <c r="F23" i="1" s="1"/>
  <c r="D47" i="1"/>
  <c r="E47" i="1" s="1"/>
  <c r="F47" i="1" s="1"/>
  <c r="H50" i="1"/>
  <c r="I50" i="1" s="1"/>
  <c r="M50" i="1"/>
  <c r="I31" i="1"/>
  <c r="M30" i="1"/>
  <c r="H30" i="1"/>
  <c r="J30" i="1" s="1"/>
  <c r="K30" i="1" s="1"/>
  <c r="L30" i="1" s="1"/>
  <c r="N30" i="1" s="1"/>
  <c r="O30" i="1" s="1"/>
  <c r="M34" i="1"/>
  <c r="H34" i="1"/>
  <c r="I34" i="1" s="1"/>
  <c r="H26" i="1"/>
  <c r="I26" i="1" s="1"/>
  <c r="M26" i="1"/>
  <c r="D42" i="1"/>
  <c r="E42" i="1" s="1"/>
  <c r="F42" i="1" s="1"/>
  <c r="D49" i="1"/>
  <c r="E49" i="1" s="1"/>
  <c r="F49" i="1" s="1"/>
  <c r="C2" i="1"/>
  <c r="P19" i="1" l="1"/>
  <c r="I19" i="1"/>
  <c r="P3" i="1"/>
  <c r="P30" i="1"/>
  <c r="I30" i="1"/>
  <c r="I32" i="1"/>
  <c r="J46" i="1"/>
  <c r="K46" i="1" s="1"/>
  <c r="L46" i="1" s="1"/>
  <c r="N46" i="1" s="1"/>
  <c r="O46" i="1" s="1"/>
  <c r="J28" i="1"/>
  <c r="K28" i="1" s="1"/>
  <c r="L28" i="1" s="1"/>
  <c r="N28" i="1" s="1"/>
  <c r="O28" i="1" s="1"/>
  <c r="P28" i="1" s="1"/>
  <c r="J21" i="1"/>
  <c r="K21" i="1" s="1"/>
  <c r="L21" i="1" s="1"/>
  <c r="N21" i="1" s="1"/>
  <c r="O21" i="1" s="1"/>
  <c r="P21" i="1" s="1"/>
  <c r="J50" i="1"/>
  <c r="K50" i="1" s="1"/>
  <c r="L50" i="1" s="1"/>
  <c r="N50" i="1" s="1"/>
  <c r="O50" i="1" s="1"/>
  <c r="J47" i="1"/>
  <c r="K47" i="1" s="1"/>
  <c r="L47" i="1" s="1"/>
  <c r="N47" i="1" s="1"/>
  <c r="O47" i="1" s="1"/>
  <c r="P47" i="1" s="1"/>
  <c r="J23" i="1"/>
  <c r="K23" i="1" s="1"/>
  <c r="L23" i="1" s="1"/>
  <c r="N23" i="1" s="1"/>
  <c r="O23" i="1" s="1"/>
  <c r="P23" i="1" s="1"/>
  <c r="P36" i="1"/>
  <c r="P32" i="1"/>
  <c r="P50" i="1"/>
  <c r="P46" i="1"/>
  <c r="P42" i="1"/>
  <c r="J34" i="1"/>
  <c r="K34" i="1" s="1"/>
  <c r="L34" i="1" s="1"/>
  <c r="N34" i="1" s="1"/>
  <c r="O34" i="1" s="1"/>
  <c r="P34" i="1" s="1"/>
  <c r="I27" i="1"/>
  <c r="J45" i="1"/>
  <c r="K45" i="1" s="1"/>
  <c r="L45" i="1" s="1"/>
  <c r="N45" i="1" s="1"/>
  <c r="O45" i="1" s="1"/>
  <c r="P45" i="1" s="1"/>
  <c r="P49" i="1"/>
  <c r="J48" i="1"/>
  <c r="K48" i="1" s="1"/>
  <c r="L48" i="1" s="1"/>
  <c r="N48" i="1" s="1"/>
  <c r="O48" i="1" s="1"/>
  <c r="P48" i="1" s="1"/>
  <c r="I3" i="1"/>
  <c r="J26" i="1"/>
  <c r="K26" i="1" s="1"/>
  <c r="L26" i="1" s="1"/>
  <c r="N26" i="1" s="1"/>
  <c r="O26" i="1" s="1"/>
  <c r="P26" i="1" s="1"/>
  <c r="J44" i="1"/>
  <c r="K44" i="1" s="1"/>
  <c r="L44" i="1" s="1"/>
  <c r="N44" i="1" s="1"/>
  <c r="O44" i="1" s="1"/>
  <c r="P44" i="1" s="1"/>
  <c r="I49" i="1"/>
  <c r="I42" i="1"/>
  <c r="M43" i="1"/>
  <c r="H43" i="1"/>
  <c r="J43" i="1" s="1"/>
  <c r="K43" i="1" s="1"/>
  <c r="L43" i="1" s="1"/>
  <c r="N43" i="1" s="1"/>
  <c r="O43" i="1" s="1"/>
  <c r="P43" i="1" s="1"/>
  <c r="D2" i="1"/>
  <c r="E2" i="1" s="1"/>
  <c r="F2" i="1" s="1"/>
  <c r="G2" i="1"/>
  <c r="I43" i="1" l="1"/>
  <c r="H2" i="1"/>
  <c r="J2" i="1" s="1"/>
  <c r="K2" i="1" s="1"/>
  <c r="L2" i="1" s="1"/>
  <c r="N2" i="1" s="1"/>
  <c r="O2" i="1" s="1"/>
  <c r="M2" i="1"/>
  <c r="P2" i="1" l="1"/>
  <c r="I2" i="1"/>
</calcChain>
</file>

<file path=xl/sharedStrings.xml><?xml version="1.0" encoding="utf-8"?>
<sst xmlns="http://schemas.openxmlformats.org/spreadsheetml/2006/main" count="46" uniqueCount="40">
  <si>
    <t>Name</t>
  </si>
  <si>
    <t>C#</t>
  </si>
  <si>
    <t>First space</t>
  </si>
  <si>
    <t>Second space</t>
  </si>
  <si>
    <t>Third space</t>
  </si>
  <si>
    <t>C# type</t>
  </si>
  <si>
    <t>Typescript type</t>
  </si>
  <si>
    <t>Non-nullable C# type</t>
  </si>
  <si>
    <t>Is nullable</t>
  </si>
  <si>
    <t>Typescript</t>
  </si>
  <si>
    <t>int</t>
  </si>
  <si>
    <t>decimal</t>
  </si>
  <si>
    <t>double</t>
  </si>
  <si>
    <t>DateTime</t>
  </si>
  <si>
    <t>string</t>
  </si>
  <si>
    <t>bool</t>
  </si>
  <si>
    <t>boolean</t>
  </si>
  <si>
    <t>number</t>
  </si>
  <si>
    <t>C# enumerables</t>
  </si>
  <si>
    <t>IEnumerable</t>
  </si>
  <si>
    <t>ICollection</t>
  </si>
  <si>
    <t>IList</t>
  </si>
  <si>
    <t>List</t>
  </si>
  <si>
    <t>Collection</t>
  </si>
  <si>
    <t>IQueryable</t>
  </si>
  <si>
    <t>Is enumerable</t>
  </si>
  <si>
    <t>First chevron</t>
  </si>
  <si>
    <t>Second chevron</t>
  </si>
  <si>
    <t>Type before chevrons</t>
  </si>
  <si>
    <t>Type being enumerated</t>
  </si>
  <si>
    <t>Anything in this list will be converted to a typescript array</t>
  </si>
  <si>
    <t>Specify mapping from C# to typescript types</t>
  </si>
  <si>
    <t>NB if any rows give unexpected results, check the type is specified in the other worksheet</t>
  </si>
  <si>
    <t>object</t>
  </si>
  <si>
    <t>Object</t>
  </si>
  <si>
    <t>camelCasedName</t>
  </si>
  <si>
    <t xml:space="preserve">        public int Id { get; set; }</t>
  </si>
  <si>
    <t xml:space="preserve">        public string Notes { get; set; }</t>
  </si>
  <si>
    <t>DateTimeOffset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</si>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</sst>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2" borderId="0" xfId="1"/>
    <xf numFmtId="0" fontId="0" fillId="0" borderId="0" xfId="0" quotePrefix="1"/>
    <xf numFmtId="0" fontId="3" fillId="0" borderId="0" xfId="0" applyFont="1"/>
    <xf numFmtId="0" fontId="4" fillId="2" borderId="0" xfId="1" applyFont="1"/>
    <xf numFmtId="0" fontId="1" fillId="2" borderId="0" xfId="1" applyAlignment="1">
      <alignment horizontal="center"/>
    </xf>
    <xf numFmtId="0" fontId="3" fillId="3" borderId="0" xfId="0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workbookViewId="0">
      <selection activeCell="A4" sqref="A4"/>
    </sheetView>
  </sheetViews>
  <sheetFormatPr defaultColWidth="9.109375" defaultRowHeight="14.4" x14ac:dyDescent="0.3"/>
  <cols>
    <col min="1" max="1" width="56.33203125" style="4" customWidth="1"/>
    <col min="2" max="2" width="10.33203125" style="4" hidden="1" customWidth="1"/>
    <col min="3" max="3" width="12.88671875" style="4" hidden="1" customWidth="1"/>
    <col min="4" max="4" width="24.88671875" style="4" hidden="1" customWidth="1"/>
    <col min="5" max="7" width="26.33203125" style="4" hidden="1" customWidth="1"/>
    <col min="8" max="8" width="28.33203125" style="4" hidden="1" customWidth="1"/>
    <col min="9" max="9" width="27.5546875" style="4" hidden="1" customWidth="1"/>
    <col min="10" max="10" width="29.109375" style="4" hidden="1" customWidth="1"/>
    <col min="11" max="11" width="27.109375" style="4" hidden="1" customWidth="1"/>
    <col min="12" max="12" width="13.44140625" style="4" hidden="1" customWidth="1"/>
    <col min="13" max="13" width="16.109375" style="4" hidden="1" customWidth="1"/>
    <col min="14" max="14" width="21.88671875" style="4" hidden="1" customWidth="1"/>
    <col min="15" max="15" width="27" style="4" hidden="1" customWidth="1"/>
    <col min="16" max="16" width="66.5546875" style="4" bestFit="1" customWidth="1"/>
    <col min="17" max="17" width="9.109375" style="4"/>
    <col min="18" max="18" width="82.5546875" style="4" bestFit="1" customWidth="1"/>
    <col min="19" max="16384" width="9.109375" style="4"/>
  </cols>
  <sheetData>
    <row r="1" spans="1:18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0</v>
      </c>
      <c r="F1" s="4" t="s">
        <v>35</v>
      </c>
      <c r="G1" s="4" t="s">
        <v>5</v>
      </c>
      <c r="H1" s="4" t="s">
        <v>26</v>
      </c>
      <c r="I1" s="4" t="s">
        <v>27</v>
      </c>
      <c r="J1" s="4" t="s">
        <v>28</v>
      </c>
      <c r="K1" s="4" t="s">
        <v>25</v>
      </c>
      <c r="L1" s="4" t="s">
        <v>29</v>
      </c>
      <c r="M1" s="4" t="s">
        <v>8</v>
      </c>
      <c r="N1" s="4" t="s">
        <v>7</v>
      </c>
      <c r="O1" s="4" t="s">
        <v>6</v>
      </c>
      <c r="P1" s="4" t="s">
        <v>9</v>
      </c>
      <c r="R1" s="5" t="s">
        <v>32</v>
      </c>
    </row>
    <row r="2" spans="1:18" x14ac:dyDescent="0.3">
      <c r="A2" s="4" t="s">
        <v>36</v>
      </c>
      <c r="B2" s="4">
        <f>FIND("public ",A2)+7</f>
        <v>16</v>
      </c>
      <c r="C2" s="4">
        <f>FIND(" ",A2,B2)+1</f>
        <v>20</v>
      </c>
      <c r="D2" s="4">
        <f>FIND(" ",A2,C2)</f>
        <v>22</v>
      </c>
      <c r="E2" s="4" t="str">
        <f>MID(A2,C2,D2-C2)</f>
        <v>Id</v>
      </c>
      <c r="F2" s="4" t="str">
        <f xml:space="preserve"> CONCATENATE(LOWER(LEFT(E2,1)), RIGHT(E2,LEN(E2)-1))</f>
        <v>id</v>
      </c>
      <c r="G2" s="4" t="str">
        <f>MID(A2,B2,C2-B2-1)</f>
        <v>int</v>
      </c>
      <c r="H2" s="4">
        <f t="shared" ref="H2:H50" si="0">IFERROR(FIND("&lt;",G2), -1)</f>
        <v>-1</v>
      </c>
      <c r="I2" s="4">
        <f>IFERROR(FIND("&gt;",G2, H2), -1)</f>
        <v>-1</v>
      </c>
      <c r="J2" s="4" t="str">
        <f>IFERROR(LEFT(G2,H2-1),"")</f>
        <v/>
      </c>
      <c r="K2" s="4" t="b">
        <f>NOT(ISERROR(VLOOKUP(J2,Types!$D$3:$D$34,1,FALSE)))</f>
        <v>0</v>
      </c>
      <c r="L2" s="4" t="str">
        <f t="shared" ref="L2" si="1">IF(K2,MID(G2,H2+1,I2-H2-1),G2)</f>
        <v>int</v>
      </c>
      <c r="M2" s="4" t="b">
        <f>NOT(ISERROR(FIND("?",G2)))</f>
        <v>0</v>
      </c>
      <c r="N2" s="4" t="str">
        <f t="shared" ref="N2" si="2">IFERROR(REPLACE(L2,FIND("?",L2),1,""),L2)</f>
        <v>int</v>
      </c>
      <c r="O2" s="4" t="str">
        <f>IFERROR(VLOOKUP(N2,Types!$A$3:$B$28,2,FALSE),N2)</f>
        <v>number</v>
      </c>
      <c r="P2" s="7" t="str">
        <f>IFERROR(F2&amp;IF(M2,"?: ",": ")&amp;O2&amp;IF(K2,"[]","")&amp;";","")</f>
        <v>id: number;</v>
      </c>
    </row>
    <row r="3" spans="1:18" x14ac:dyDescent="0.3">
      <c r="A3" s="4" t="s">
        <v>37</v>
      </c>
      <c r="B3" s="4">
        <f>FIND("public ",A3)+7</f>
        <v>16</v>
      </c>
      <c r="C3" s="4">
        <f>FIND(" ",A3,B3)+1</f>
        <v>23</v>
      </c>
      <c r="D3" s="4">
        <f>FIND(" ",A3,C3)</f>
        <v>28</v>
      </c>
      <c r="E3" s="4" t="str">
        <f>MID(A3,C3,D3-C3)</f>
        <v>Notes</v>
      </c>
      <c r="F3" s="4" t="str">
        <f t="shared" ref="F3:F50" si="3" xml:space="preserve"> CONCATENATE(LOWER(LEFT(E3,1)), RIGHT(E3,LEN(E3)-1))</f>
        <v>notes</v>
      </c>
      <c r="G3" s="4" t="str">
        <f>MID(A3,B3,C3-B3-1)</f>
        <v>string</v>
      </c>
      <c r="H3" s="4">
        <f t="shared" si="0"/>
        <v>-1</v>
      </c>
      <c r="I3" s="4">
        <f t="shared" ref="I3:I50" si="4">IFERROR(FIND("&gt;",G3, H3), -1)</f>
        <v>-1</v>
      </c>
      <c r="J3" s="4" t="str">
        <f t="shared" ref="J3:J50" si="5">IFERROR(LEFT(G3,H3-1),"")</f>
        <v/>
      </c>
      <c r="K3" s="4" t="b">
        <f>NOT(ISERROR(VLOOKUP(J3,Types!$D$3:$D$34,1,FALSE)))</f>
        <v>0</v>
      </c>
      <c r="L3" s="4" t="str">
        <f t="shared" ref="L3:L50" si="6">IF(K3,MID(G3,H3+1,I3-H3-1),G3)</f>
        <v>string</v>
      </c>
      <c r="M3" s="4" t="b">
        <f t="shared" ref="M3:M50" si="7">NOT(ISERROR(FIND("?",G3)))</f>
        <v>0</v>
      </c>
      <c r="N3" s="4" t="str">
        <f t="shared" ref="N3:N50" si="8">IFERROR(REPLACE(L3,FIND("?",L3),1,""),L3)</f>
        <v>string</v>
      </c>
      <c r="O3" s="4" t="str">
        <f>IFERROR(VLOOKUP(N3,Types!$A$3:$B$28,2,FALSE),N3)</f>
        <v>string</v>
      </c>
      <c r="P3" s="7" t="str">
        <f t="shared" ref="P3:P50" si="9">IFERROR(F3&amp;IF(M3,"?: ",": ")&amp;O3&amp;IF(K3,"[]","")&amp;";","")</f>
        <v>notes: string;</v>
      </c>
    </row>
    <row r="4" spans="1:18" x14ac:dyDescent="0.3">
      <c r="A4" s="8"/>
      <c r="B4" s="4" t="e">
        <f t="shared" ref="B4:B50" si="10">FIND("public ",A4)+7</f>
        <v>#VALUE!</v>
      </c>
      <c r="C4" s="4" t="e">
        <f t="shared" ref="C4:C50" si="11">FIND(" ",A4,B4)+1</f>
        <v>#VALUE!</v>
      </c>
      <c r="D4" s="4" t="e">
        <f t="shared" ref="D4:D50" si="12">FIND(" ",A4,C4)</f>
        <v>#VALUE!</v>
      </c>
      <c r="E4" s="4" t="e">
        <f t="shared" ref="E4:E50" si="13">MID(A4,C4,D4-C4)</f>
        <v>#VALUE!</v>
      </c>
      <c r="F4" s="4" t="e">
        <f t="shared" si="3"/>
        <v>#VALUE!</v>
      </c>
      <c r="G4" s="4" t="e">
        <f t="shared" ref="G4:G50" si="14">MID(A4,B4,C4-B4-1)</f>
        <v>#VALUE!</v>
      </c>
      <c r="H4" s="4">
        <f t="shared" si="0"/>
        <v>-1</v>
      </c>
      <c r="I4" s="4">
        <f t="shared" si="4"/>
        <v>-1</v>
      </c>
      <c r="J4" s="4" t="str">
        <f t="shared" si="5"/>
        <v/>
      </c>
      <c r="K4" s="4" t="b">
        <f>NOT(ISERROR(VLOOKUP(J4,Types!$D$3:$D$34,1,FALSE)))</f>
        <v>0</v>
      </c>
      <c r="L4" s="4" t="e">
        <f t="shared" si="6"/>
        <v>#VALUE!</v>
      </c>
      <c r="M4" s="4" t="b">
        <f t="shared" si="7"/>
        <v>0</v>
      </c>
      <c r="N4" s="4" t="e">
        <f t="shared" si="8"/>
        <v>#VALUE!</v>
      </c>
      <c r="O4" s="4" t="e">
        <f>IFERROR(VLOOKUP(N4,Types!$A$3:$B$28,2,FALSE),N4)</f>
        <v>#VALUE!</v>
      </c>
      <c r="P4" s="7" t="str">
        <f t="shared" si="9"/>
        <v/>
      </c>
    </row>
    <row r="5" spans="1:18" x14ac:dyDescent="0.3">
      <c r="B5" s="4" t="e">
        <f t="shared" si="10"/>
        <v>#VALUE!</v>
      </c>
      <c r="C5" s="4" t="e">
        <f t="shared" si="11"/>
        <v>#VALUE!</v>
      </c>
      <c r="D5" s="4" t="e">
        <f t="shared" si="12"/>
        <v>#VALUE!</v>
      </c>
      <c r="E5" s="4" t="e">
        <f t="shared" si="13"/>
        <v>#VALUE!</v>
      </c>
      <c r="F5" s="4" t="e">
        <f t="shared" si="3"/>
        <v>#VALUE!</v>
      </c>
      <c r="G5" s="4" t="e">
        <f t="shared" si="14"/>
        <v>#VALUE!</v>
      </c>
      <c r="H5" s="4">
        <f t="shared" si="0"/>
        <v>-1</v>
      </c>
      <c r="I5" s="4">
        <f t="shared" si="4"/>
        <v>-1</v>
      </c>
      <c r="J5" s="4" t="str">
        <f t="shared" si="5"/>
        <v/>
      </c>
      <c r="K5" s="4" t="b">
        <f>NOT(ISERROR(VLOOKUP(J5,Types!$D$3:$D$34,1,FALSE)))</f>
        <v>0</v>
      </c>
      <c r="L5" s="4" t="e">
        <f t="shared" si="6"/>
        <v>#VALUE!</v>
      </c>
      <c r="M5" s="4" t="b">
        <f t="shared" si="7"/>
        <v>0</v>
      </c>
      <c r="N5" s="4" t="e">
        <f t="shared" si="8"/>
        <v>#VALUE!</v>
      </c>
      <c r="O5" s="4" t="e">
        <f>IFERROR(VLOOKUP(N5,Types!$A$3:$B$28,2,FALSE),N5)</f>
        <v>#VALUE!</v>
      </c>
      <c r="P5" s="7" t="str">
        <f t="shared" si="9"/>
        <v/>
      </c>
    </row>
    <row r="6" spans="1:18" x14ac:dyDescent="0.3">
      <c r="B6" s="4" t="e">
        <f t="shared" si="10"/>
        <v>#VALUE!</v>
      </c>
      <c r="C6" s="4" t="e">
        <f t="shared" si="11"/>
        <v>#VALUE!</v>
      </c>
      <c r="D6" s="4" t="e">
        <f t="shared" si="12"/>
        <v>#VALUE!</v>
      </c>
      <c r="E6" s="4" t="e">
        <f t="shared" si="13"/>
        <v>#VALUE!</v>
      </c>
      <c r="F6" s="4" t="e">
        <f t="shared" si="3"/>
        <v>#VALUE!</v>
      </c>
      <c r="G6" s="4" t="e">
        <f t="shared" si="14"/>
        <v>#VALUE!</v>
      </c>
      <c r="H6" s="4">
        <f t="shared" si="0"/>
        <v>-1</v>
      </c>
      <c r="I6" s="4">
        <f t="shared" si="4"/>
        <v>-1</v>
      </c>
      <c r="J6" s="4" t="str">
        <f t="shared" si="5"/>
        <v/>
      </c>
      <c r="K6" s="4" t="b">
        <f>NOT(ISERROR(VLOOKUP(J6,Types!$D$3:$D$34,1,FALSE)))</f>
        <v>0</v>
      </c>
      <c r="L6" s="4" t="e">
        <f t="shared" si="6"/>
        <v>#VALUE!</v>
      </c>
      <c r="M6" s="4" t="b">
        <f t="shared" si="7"/>
        <v>0</v>
      </c>
      <c r="N6" s="4" t="e">
        <f t="shared" si="8"/>
        <v>#VALUE!</v>
      </c>
      <c r="O6" s="4" t="e">
        <f>IFERROR(VLOOKUP(N6,Types!$A$3:$B$28,2,FALSE),N6)</f>
        <v>#VALUE!</v>
      </c>
      <c r="P6" s="7" t="str">
        <f t="shared" si="9"/>
        <v/>
      </c>
    </row>
    <row r="7" spans="1:18" x14ac:dyDescent="0.3">
      <c r="B7" s="4" t="e">
        <f t="shared" si="10"/>
        <v>#VALUE!</v>
      </c>
      <c r="C7" s="4" t="e">
        <f t="shared" si="11"/>
        <v>#VALUE!</v>
      </c>
      <c r="D7" s="4" t="e">
        <f t="shared" si="12"/>
        <v>#VALUE!</v>
      </c>
      <c r="E7" s="4" t="e">
        <f t="shared" si="13"/>
        <v>#VALUE!</v>
      </c>
      <c r="F7" s="4" t="e">
        <f t="shared" si="3"/>
        <v>#VALUE!</v>
      </c>
      <c r="G7" s="4" t="e">
        <f t="shared" si="14"/>
        <v>#VALUE!</v>
      </c>
      <c r="H7" s="4">
        <f t="shared" si="0"/>
        <v>-1</v>
      </c>
      <c r="I7" s="4">
        <f t="shared" si="4"/>
        <v>-1</v>
      </c>
      <c r="J7" s="4" t="str">
        <f t="shared" si="5"/>
        <v/>
      </c>
      <c r="K7" s="4" t="b">
        <f>NOT(ISERROR(VLOOKUP(J7,Types!$D$3:$D$34,1,FALSE)))</f>
        <v>0</v>
      </c>
      <c r="L7" s="4" t="e">
        <f t="shared" si="6"/>
        <v>#VALUE!</v>
      </c>
      <c r="M7" s="4" t="b">
        <f t="shared" si="7"/>
        <v>0</v>
      </c>
      <c r="N7" s="4" t="e">
        <f t="shared" si="8"/>
        <v>#VALUE!</v>
      </c>
      <c r="O7" s="4" t="e">
        <f>IFERROR(VLOOKUP(N7,Types!$A$3:$B$28,2,FALSE),N7)</f>
        <v>#VALUE!</v>
      </c>
      <c r="P7" s="7" t="str">
        <f t="shared" si="9"/>
        <v/>
      </c>
    </row>
    <row r="8" spans="1:18" x14ac:dyDescent="0.3">
      <c r="B8" s="4" t="e">
        <f t="shared" si="10"/>
        <v>#VALUE!</v>
      </c>
      <c r="C8" s="4" t="e">
        <f t="shared" si="11"/>
        <v>#VALUE!</v>
      </c>
      <c r="D8" s="4" t="e">
        <f t="shared" si="12"/>
        <v>#VALUE!</v>
      </c>
      <c r="E8" s="4" t="e">
        <f t="shared" si="13"/>
        <v>#VALUE!</v>
      </c>
      <c r="F8" s="4" t="e">
        <f t="shared" si="3"/>
        <v>#VALUE!</v>
      </c>
      <c r="G8" s="4" t="e">
        <f t="shared" si="14"/>
        <v>#VALUE!</v>
      </c>
      <c r="H8" s="4">
        <f t="shared" si="0"/>
        <v>-1</v>
      </c>
      <c r="I8" s="4">
        <f t="shared" si="4"/>
        <v>-1</v>
      </c>
      <c r="J8" s="4" t="str">
        <f t="shared" si="5"/>
        <v/>
      </c>
      <c r="K8" s="4" t="b">
        <f>NOT(ISERROR(VLOOKUP(J8,Types!$D$3:$D$34,1,FALSE)))</f>
        <v>0</v>
      </c>
      <c r="L8" s="4" t="e">
        <f t="shared" si="6"/>
        <v>#VALUE!</v>
      </c>
      <c r="M8" s="4" t="b">
        <f t="shared" si="7"/>
        <v>0</v>
      </c>
      <c r="N8" s="4" t="e">
        <f t="shared" si="8"/>
        <v>#VALUE!</v>
      </c>
      <c r="O8" s="4" t="e">
        <f>IFERROR(VLOOKUP(N8,Types!$A$3:$B$28,2,FALSE),N8)</f>
        <v>#VALUE!</v>
      </c>
      <c r="P8" s="7" t="str">
        <f t="shared" si="9"/>
        <v/>
      </c>
    </row>
    <row r="9" spans="1:18" x14ac:dyDescent="0.3">
      <c r="B9" s="4" t="e">
        <f t="shared" si="10"/>
        <v>#VALUE!</v>
      </c>
      <c r="C9" s="4" t="e">
        <f t="shared" si="11"/>
        <v>#VALUE!</v>
      </c>
      <c r="D9" s="4" t="e">
        <f t="shared" si="12"/>
        <v>#VALUE!</v>
      </c>
      <c r="E9" s="4" t="e">
        <f t="shared" si="13"/>
        <v>#VALUE!</v>
      </c>
      <c r="F9" s="4" t="e">
        <f t="shared" si="3"/>
        <v>#VALUE!</v>
      </c>
      <c r="G9" s="4" t="e">
        <f t="shared" si="14"/>
        <v>#VALUE!</v>
      </c>
      <c r="H9" s="4">
        <f t="shared" si="0"/>
        <v>-1</v>
      </c>
      <c r="I9" s="4">
        <f t="shared" si="4"/>
        <v>-1</v>
      </c>
      <c r="J9" s="4" t="str">
        <f t="shared" si="5"/>
        <v/>
      </c>
      <c r="K9" s="4" t="b">
        <f>NOT(ISERROR(VLOOKUP(J9,Types!$D$3:$D$34,1,FALSE)))</f>
        <v>0</v>
      </c>
      <c r="L9" s="4" t="e">
        <f t="shared" si="6"/>
        <v>#VALUE!</v>
      </c>
      <c r="M9" s="4" t="b">
        <f t="shared" si="7"/>
        <v>0</v>
      </c>
      <c r="N9" s="4" t="e">
        <f t="shared" si="8"/>
        <v>#VALUE!</v>
      </c>
      <c r="O9" s="4" t="e">
        <f>IFERROR(VLOOKUP(N9,Types!$A$3:$B$28,2,FALSE),N9)</f>
        <v>#VALUE!</v>
      </c>
      <c r="P9" s="7" t="str">
        <f t="shared" si="9"/>
        <v/>
      </c>
    </row>
    <row r="10" spans="1:18" x14ac:dyDescent="0.3">
      <c r="B10" s="4" t="e">
        <f t="shared" si="10"/>
        <v>#VALUE!</v>
      </c>
      <c r="C10" s="4" t="e">
        <f t="shared" si="11"/>
        <v>#VALUE!</v>
      </c>
      <c r="D10" s="4" t="e">
        <f t="shared" si="12"/>
        <v>#VALUE!</v>
      </c>
      <c r="E10" s="4" t="e">
        <f t="shared" si="13"/>
        <v>#VALUE!</v>
      </c>
      <c r="F10" s="4" t="e">
        <f t="shared" si="3"/>
        <v>#VALUE!</v>
      </c>
      <c r="G10" s="4" t="e">
        <f t="shared" si="14"/>
        <v>#VALUE!</v>
      </c>
      <c r="H10" s="4">
        <f t="shared" si="0"/>
        <v>-1</v>
      </c>
      <c r="I10" s="4">
        <f t="shared" si="4"/>
        <v>-1</v>
      </c>
      <c r="J10" s="4" t="str">
        <f t="shared" si="5"/>
        <v/>
      </c>
      <c r="K10" s="4" t="b">
        <f>NOT(ISERROR(VLOOKUP(J10,Types!$D$3:$D$34,1,FALSE)))</f>
        <v>0</v>
      </c>
      <c r="L10" s="4" t="e">
        <f t="shared" si="6"/>
        <v>#VALUE!</v>
      </c>
      <c r="M10" s="4" t="b">
        <f t="shared" si="7"/>
        <v>0</v>
      </c>
      <c r="N10" s="4" t="e">
        <f t="shared" si="8"/>
        <v>#VALUE!</v>
      </c>
      <c r="O10" s="4" t="e">
        <f>IFERROR(VLOOKUP(N10,Types!$A$3:$B$28,2,FALSE),N10)</f>
        <v>#VALUE!</v>
      </c>
      <c r="P10" s="7" t="str">
        <f t="shared" si="9"/>
        <v/>
      </c>
    </row>
    <row r="11" spans="1:18" x14ac:dyDescent="0.3">
      <c r="B11" s="4" t="e">
        <f t="shared" si="10"/>
        <v>#VALUE!</v>
      </c>
      <c r="C11" s="4" t="e">
        <f t="shared" si="11"/>
        <v>#VALUE!</v>
      </c>
      <c r="D11" s="4" t="e">
        <f t="shared" si="12"/>
        <v>#VALUE!</v>
      </c>
      <c r="E11" s="4" t="e">
        <f t="shared" si="13"/>
        <v>#VALUE!</v>
      </c>
      <c r="F11" s="4" t="e">
        <f t="shared" si="3"/>
        <v>#VALUE!</v>
      </c>
      <c r="G11" s="4" t="e">
        <f t="shared" si="14"/>
        <v>#VALUE!</v>
      </c>
      <c r="H11" s="4">
        <f t="shared" si="0"/>
        <v>-1</v>
      </c>
      <c r="I11" s="4">
        <f t="shared" si="4"/>
        <v>-1</v>
      </c>
      <c r="J11" s="4" t="str">
        <f t="shared" si="5"/>
        <v/>
      </c>
      <c r="K11" s="4" t="b">
        <f>NOT(ISERROR(VLOOKUP(J11,Types!$D$3:$D$34,1,FALSE)))</f>
        <v>0</v>
      </c>
      <c r="L11" s="4" t="e">
        <f t="shared" si="6"/>
        <v>#VALUE!</v>
      </c>
      <c r="M11" s="4" t="b">
        <f t="shared" si="7"/>
        <v>0</v>
      </c>
      <c r="N11" s="4" t="e">
        <f t="shared" si="8"/>
        <v>#VALUE!</v>
      </c>
      <c r="O11" s="4" t="e">
        <f>IFERROR(VLOOKUP(N11,Types!$A$3:$B$28,2,FALSE),N11)</f>
        <v>#VALUE!</v>
      </c>
      <c r="P11" s="7" t="str">
        <f t="shared" si="9"/>
        <v/>
      </c>
    </row>
    <row r="12" spans="1:18" x14ac:dyDescent="0.3">
      <c r="B12" s="4" t="e">
        <f t="shared" si="10"/>
        <v>#VALUE!</v>
      </c>
      <c r="C12" s="4" t="e">
        <f t="shared" si="11"/>
        <v>#VALUE!</v>
      </c>
      <c r="D12" s="4" t="e">
        <f t="shared" si="12"/>
        <v>#VALUE!</v>
      </c>
      <c r="E12" s="4" t="e">
        <f t="shared" si="13"/>
        <v>#VALUE!</v>
      </c>
      <c r="F12" s="4" t="e">
        <f t="shared" si="3"/>
        <v>#VALUE!</v>
      </c>
      <c r="G12" s="4" t="e">
        <f t="shared" si="14"/>
        <v>#VALUE!</v>
      </c>
      <c r="H12" s="4">
        <f t="shared" si="0"/>
        <v>-1</v>
      </c>
      <c r="I12" s="4">
        <f t="shared" si="4"/>
        <v>-1</v>
      </c>
      <c r="J12" s="4" t="str">
        <f t="shared" si="5"/>
        <v/>
      </c>
      <c r="K12" s="4" t="b">
        <f>NOT(ISERROR(VLOOKUP(J12,Types!$D$3:$D$34,1,FALSE)))</f>
        <v>0</v>
      </c>
      <c r="L12" s="4" t="e">
        <f t="shared" si="6"/>
        <v>#VALUE!</v>
      </c>
      <c r="M12" s="4" t="b">
        <f t="shared" si="7"/>
        <v>0</v>
      </c>
      <c r="N12" s="4" t="e">
        <f t="shared" si="8"/>
        <v>#VALUE!</v>
      </c>
      <c r="O12" s="4" t="e">
        <f>IFERROR(VLOOKUP(N12,Types!$A$3:$B$28,2,FALSE),N12)</f>
        <v>#VALUE!</v>
      </c>
      <c r="P12" s="7" t="str">
        <f t="shared" si="9"/>
        <v/>
      </c>
    </row>
    <row r="13" spans="1:18" x14ac:dyDescent="0.3">
      <c r="B13" s="4" t="e">
        <f t="shared" si="10"/>
        <v>#VALUE!</v>
      </c>
      <c r="C13" s="4" t="e">
        <f t="shared" si="11"/>
        <v>#VALUE!</v>
      </c>
      <c r="D13" s="4" t="e">
        <f t="shared" si="12"/>
        <v>#VALUE!</v>
      </c>
      <c r="E13" s="4" t="e">
        <f t="shared" si="13"/>
        <v>#VALUE!</v>
      </c>
      <c r="F13" s="4" t="e">
        <f t="shared" si="3"/>
        <v>#VALUE!</v>
      </c>
      <c r="G13" s="4" t="e">
        <f t="shared" si="14"/>
        <v>#VALUE!</v>
      </c>
      <c r="H13" s="4">
        <f t="shared" si="0"/>
        <v>-1</v>
      </c>
      <c r="I13" s="4">
        <f t="shared" si="4"/>
        <v>-1</v>
      </c>
      <c r="J13" s="4" t="str">
        <f t="shared" si="5"/>
        <v/>
      </c>
      <c r="K13" s="4" t="b">
        <f>NOT(ISERROR(VLOOKUP(J13,Types!$D$3:$D$34,1,FALSE)))</f>
        <v>0</v>
      </c>
      <c r="L13" s="4" t="e">
        <f t="shared" si="6"/>
        <v>#VALUE!</v>
      </c>
      <c r="M13" s="4" t="b">
        <f t="shared" si="7"/>
        <v>0</v>
      </c>
      <c r="N13" s="4" t="e">
        <f t="shared" si="8"/>
        <v>#VALUE!</v>
      </c>
      <c r="O13" s="4" t="e">
        <f>IFERROR(VLOOKUP(N13,Types!$A$3:$B$28,2,FALSE),N13)</f>
        <v>#VALUE!</v>
      </c>
      <c r="P13" s="7" t="str">
        <f t="shared" si="9"/>
        <v/>
      </c>
    </row>
    <row r="14" spans="1:18" x14ac:dyDescent="0.3">
      <c r="B14" s="4" t="e">
        <f t="shared" si="10"/>
        <v>#VALUE!</v>
      </c>
      <c r="C14" s="4" t="e">
        <f t="shared" si="11"/>
        <v>#VALUE!</v>
      </c>
      <c r="D14" s="4" t="e">
        <f t="shared" si="12"/>
        <v>#VALUE!</v>
      </c>
      <c r="E14" s="4" t="e">
        <f t="shared" si="13"/>
        <v>#VALUE!</v>
      </c>
      <c r="F14" s="4" t="e">
        <f t="shared" si="3"/>
        <v>#VALUE!</v>
      </c>
      <c r="G14" s="4" t="e">
        <f t="shared" si="14"/>
        <v>#VALUE!</v>
      </c>
      <c r="H14" s="4">
        <f t="shared" si="0"/>
        <v>-1</v>
      </c>
      <c r="I14" s="4">
        <f t="shared" si="4"/>
        <v>-1</v>
      </c>
      <c r="J14" s="4" t="str">
        <f t="shared" si="5"/>
        <v/>
      </c>
      <c r="K14" s="4" t="b">
        <f>NOT(ISERROR(VLOOKUP(J14,Types!$D$3:$D$34,1,FALSE)))</f>
        <v>0</v>
      </c>
      <c r="L14" s="4" t="e">
        <f t="shared" si="6"/>
        <v>#VALUE!</v>
      </c>
      <c r="M14" s="4" t="b">
        <f t="shared" si="7"/>
        <v>0</v>
      </c>
      <c r="N14" s="4" t="e">
        <f t="shared" si="8"/>
        <v>#VALUE!</v>
      </c>
      <c r="O14" s="4" t="e">
        <f>IFERROR(VLOOKUP(N14,Types!$A$3:$B$28,2,FALSE),N14)</f>
        <v>#VALUE!</v>
      </c>
      <c r="P14" s="7" t="str">
        <f t="shared" si="9"/>
        <v/>
      </c>
    </row>
    <row r="15" spans="1:18" x14ac:dyDescent="0.3">
      <c r="B15" s="4" t="e">
        <f t="shared" si="10"/>
        <v>#VALUE!</v>
      </c>
      <c r="C15" s="4" t="e">
        <f t="shared" si="11"/>
        <v>#VALUE!</v>
      </c>
      <c r="D15" s="4" t="e">
        <f t="shared" si="12"/>
        <v>#VALUE!</v>
      </c>
      <c r="E15" s="4" t="e">
        <f t="shared" si="13"/>
        <v>#VALUE!</v>
      </c>
      <c r="F15" s="4" t="e">
        <f t="shared" si="3"/>
        <v>#VALUE!</v>
      </c>
      <c r="G15" s="4" t="e">
        <f t="shared" si="14"/>
        <v>#VALUE!</v>
      </c>
      <c r="H15" s="4">
        <f t="shared" si="0"/>
        <v>-1</v>
      </c>
      <c r="I15" s="4">
        <f t="shared" si="4"/>
        <v>-1</v>
      </c>
      <c r="J15" s="4" t="str">
        <f t="shared" si="5"/>
        <v/>
      </c>
      <c r="K15" s="4" t="b">
        <f>NOT(ISERROR(VLOOKUP(J15,Types!$D$3:$D$34,1,FALSE)))</f>
        <v>0</v>
      </c>
      <c r="L15" s="4" t="e">
        <f t="shared" si="6"/>
        <v>#VALUE!</v>
      </c>
      <c r="M15" s="4" t="b">
        <f t="shared" si="7"/>
        <v>0</v>
      </c>
      <c r="N15" s="4" t="e">
        <f t="shared" si="8"/>
        <v>#VALUE!</v>
      </c>
      <c r="O15" s="4" t="e">
        <f>IFERROR(VLOOKUP(N15,Types!$A$3:$B$28,2,FALSE),N15)</f>
        <v>#VALUE!</v>
      </c>
      <c r="P15" s="7" t="str">
        <f t="shared" si="9"/>
        <v/>
      </c>
    </row>
    <row r="16" spans="1:18" x14ac:dyDescent="0.3">
      <c r="B16" s="4" t="e">
        <f t="shared" si="10"/>
        <v>#VALUE!</v>
      </c>
      <c r="C16" s="4" t="e">
        <f t="shared" si="11"/>
        <v>#VALUE!</v>
      </c>
      <c r="D16" s="4" t="e">
        <f t="shared" si="12"/>
        <v>#VALUE!</v>
      </c>
      <c r="E16" s="4" t="e">
        <f t="shared" si="13"/>
        <v>#VALUE!</v>
      </c>
      <c r="F16" s="4" t="e">
        <f t="shared" si="3"/>
        <v>#VALUE!</v>
      </c>
      <c r="G16" s="4" t="e">
        <f t="shared" si="14"/>
        <v>#VALUE!</v>
      </c>
      <c r="H16" s="4">
        <f t="shared" si="0"/>
        <v>-1</v>
      </c>
      <c r="I16" s="4">
        <f t="shared" si="4"/>
        <v>-1</v>
      </c>
      <c r="J16" s="4" t="str">
        <f t="shared" si="5"/>
        <v/>
      </c>
      <c r="K16" s="4" t="b">
        <f>NOT(ISERROR(VLOOKUP(J16,Types!$D$3:$D$34,1,FALSE)))</f>
        <v>0</v>
      </c>
      <c r="L16" s="4" t="e">
        <f t="shared" si="6"/>
        <v>#VALUE!</v>
      </c>
      <c r="M16" s="4" t="b">
        <f t="shared" si="7"/>
        <v>0</v>
      </c>
      <c r="N16" s="4" t="e">
        <f t="shared" si="8"/>
        <v>#VALUE!</v>
      </c>
      <c r="O16" s="4" t="e">
        <f>IFERROR(VLOOKUP(N16,Types!$A$3:$B$28,2,FALSE),N16)</f>
        <v>#VALUE!</v>
      </c>
      <c r="P16" s="7" t="str">
        <f t="shared" si="9"/>
        <v/>
      </c>
    </row>
    <row r="17" spans="2:16" x14ac:dyDescent="0.3">
      <c r="B17" s="4" t="e">
        <f t="shared" si="10"/>
        <v>#VALUE!</v>
      </c>
      <c r="C17" s="4" t="e">
        <f t="shared" si="11"/>
        <v>#VALUE!</v>
      </c>
      <c r="D17" s="4" t="e">
        <f t="shared" si="12"/>
        <v>#VALUE!</v>
      </c>
      <c r="E17" s="4" t="e">
        <f t="shared" si="13"/>
        <v>#VALUE!</v>
      </c>
      <c r="F17" s="4" t="e">
        <f t="shared" si="3"/>
        <v>#VALUE!</v>
      </c>
      <c r="G17" s="4" t="e">
        <f t="shared" si="14"/>
        <v>#VALUE!</v>
      </c>
      <c r="H17" s="4">
        <f t="shared" si="0"/>
        <v>-1</v>
      </c>
      <c r="I17" s="4">
        <f t="shared" si="4"/>
        <v>-1</v>
      </c>
      <c r="J17" s="4" t="str">
        <f t="shared" si="5"/>
        <v/>
      </c>
      <c r="K17" s="4" t="b">
        <f>NOT(ISERROR(VLOOKUP(J17,Types!$D$3:$D$34,1,FALSE)))</f>
        <v>0</v>
      </c>
      <c r="L17" s="4" t="e">
        <f t="shared" si="6"/>
        <v>#VALUE!</v>
      </c>
      <c r="M17" s="4" t="b">
        <f t="shared" si="7"/>
        <v>0</v>
      </c>
      <c r="N17" s="4" t="e">
        <f t="shared" si="8"/>
        <v>#VALUE!</v>
      </c>
      <c r="O17" s="4" t="e">
        <f>IFERROR(VLOOKUP(N17,Types!$A$3:$B$28,2,FALSE),N17)</f>
        <v>#VALUE!</v>
      </c>
      <c r="P17" s="7" t="str">
        <f t="shared" si="9"/>
        <v/>
      </c>
    </row>
    <row r="18" spans="2:16" x14ac:dyDescent="0.3">
      <c r="B18" s="4" t="e">
        <f t="shared" si="10"/>
        <v>#VALUE!</v>
      </c>
      <c r="C18" s="4" t="e">
        <f t="shared" si="11"/>
        <v>#VALUE!</v>
      </c>
      <c r="D18" s="4" t="e">
        <f t="shared" si="12"/>
        <v>#VALUE!</v>
      </c>
      <c r="E18" s="4" t="e">
        <f t="shared" si="13"/>
        <v>#VALUE!</v>
      </c>
      <c r="F18" s="4" t="e">
        <f t="shared" si="3"/>
        <v>#VALUE!</v>
      </c>
      <c r="G18" s="4" t="e">
        <f t="shared" si="14"/>
        <v>#VALUE!</v>
      </c>
      <c r="H18" s="4">
        <f t="shared" si="0"/>
        <v>-1</v>
      </c>
      <c r="I18" s="4">
        <f t="shared" si="4"/>
        <v>-1</v>
      </c>
      <c r="J18" s="4" t="str">
        <f t="shared" si="5"/>
        <v/>
      </c>
      <c r="K18" s="4" t="b">
        <f>NOT(ISERROR(VLOOKUP(J18,Types!$D$3:$D$34,1,FALSE)))</f>
        <v>0</v>
      </c>
      <c r="L18" s="4" t="e">
        <f t="shared" si="6"/>
        <v>#VALUE!</v>
      </c>
      <c r="M18" s="4" t="b">
        <f t="shared" si="7"/>
        <v>0</v>
      </c>
      <c r="N18" s="4" t="e">
        <f t="shared" si="8"/>
        <v>#VALUE!</v>
      </c>
      <c r="O18" s="4" t="e">
        <f>IFERROR(VLOOKUP(N18,Types!$A$3:$B$28,2,FALSE),N18)</f>
        <v>#VALUE!</v>
      </c>
      <c r="P18" s="7" t="str">
        <f t="shared" si="9"/>
        <v/>
      </c>
    </row>
    <row r="19" spans="2:16" x14ac:dyDescent="0.3">
      <c r="B19" s="4" t="e">
        <f t="shared" si="10"/>
        <v>#VALUE!</v>
      </c>
      <c r="C19" s="4" t="e">
        <f t="shared" si="11"/>
        <v>#VALUE!</v>
      </c>
      <c r="D19" s="4" t="e">
        <f t="shared" si="12"/>
        <v>#VALUE!</v>
      </c>
      <c r="E19" s="4" t="e">
        <f t="shared" si="13"/>
        <v>#VALUE!</v>
      </c>
      <c r="F19" s="4" t="e">
        <f t="shared" si="3"/>
        <v>#VALUE!</v>
      </c>
      <c r="G19" s="4" t="e">
        <f t="shared" si="14"/>
        <v>#VALUE!</v>
      </c>
      <c r="H19" s="4">
        <f t="shared" si="0"/>
        <v>-1</v>
      </c>
      <c r="I19" s="4">
        <f t="shared" si="4"/>
        <v>-1</v>
      </c>
      <c r="J19" s="4" t="str">
        <f t="shared" si="5"/>
        <v/>
      </c>
      <c r="K19" s="4" t="b">
        <f>NOT(ISERROR(VLOOKUP(J19,Types!$D$3:$D$34,1,FALSE)))</f>
        <v>0</v>
      </c>
      <c r="L19" s="4" t="e">
        <f t="shared" si="6"/>
        <v>#VALUE!</v>
      </c>
      <c r="M19" s="4" t="b">
        <f t="shared" si="7"/>
        <v>0</v>
      </c>
      <c r="N19" s="4" t="e">
        <f t="shared" si="8"/>
        <v>#VALUE!</v>
      </c>
      <c r="O19" s="4" t="e">
        <f>IFERROR(VLOOKUP(N19,Types!$A$3:$B$28,2,FALSE),N19)</f>
        <v>#VALUE!</v>
      </c>
      <c r="P19" s="7" t="str">
        <f t="shared" si="9"/>
        <v/>
      </c>
    </row>
    <row r="20" spans="2:16" x14ac:dyDescent="0.3">
      <c r="B20" s="4" t="e">
        <f>FIND("public ",A20)+7</f>
        <v>#VALUE!</v>
      </c>
      <c r="C20" s="4" t="e">
        <f>FIND(" ",A20,B20)+1</f>
        <v>#VALUE!</v>
      </c>
      <c r="D20" s="4" t="e">
        <f>FIND(" ",A20,C20)</f>
        <v>#VALUE!</v>
      </c>
      <c r="E20" s="4" t="e">
        <f>MID(A20,C20,D20-C20)</f>
        <v>#VALUE!</v>
      </c>
      <c r="F20" s="4" t="e">
        <f t="shared" si="3"/>
        <v>#VALUE!</v>
      </c>
      <c r="G20" s="4" t="e">
        <f>MID(A20,B20,C20-B20-1)</f>
        <v>#VALUE!</v>
      </c>
      <c r="H20" s="4">
        <f t="shared" si="0"/>
        <v>-1</v>
      </c>
      <c r="I20" s="4">
        <f t="shared" si="4"/>
        <v>-1</v>
      </c>
      <c r="J20" s="4" t="str">
        <f t="shared" si="5"/>
        <v/>
      </c>
      <c r="K20" s="4" t="b">
        <f>NOT(ISERROR(VLOOKUP(J20,Types!$D$3:$D$34,1,FALSE)))</f>
        <v>0</v>
      </c>
      <c r="L20" s="4" t="e">
        <f t="shared" si="6"/>
        <v>#VALUE!</v>
      </c>
      <c r="M20" s="4" t="b">
        <f t="shared" si="7"/>
        <v>0</v>
      </c>
      <c r="N20" s="4" t="e">
        <f t="shared" si="8"/>
        <v>#VALUE!</v>
      </c>
      <c r="O20" s="4" t="e">
        <f>IFERROR(VLOOKUP(N20,Types!$A$3:$B$28,2,FALSE),N20)</f>
        <v>#VALUE!</v>
      </c>
      <c r="P20" s="7" t="str">
        <f t="shared" si="9"/>
        <v/>
      </c>
    </row>
    <row r="21" spans="2:16" x14ac:dyDescent="0.3">
      <c r="B21" s="4" t="e">
        <f t="shared" si="10"/>
        <v>#VALUE!</v>
      </c>
      <c r="C21" s="4" t="e">
        <f t="shared" si="11"/>
        <v>#VALUE!</v>
      </c>
      <c r="D21" s="4" t="e">
        <f t="shared" si="12"/>
        <v>#VALUE!</v>
      </c>
      <c r="E21" s="4" t="e">
        <f t="shared" si="13"/>
        <v>#VALUE!</v>
      </c>
      <c r="F21" s="4" t="e">
        <f t="shared" si="3"/>
        <v>#VALUE!</v>
      </c>
      <c r="G21" s="4" t="e">
        <f t="shared" si="14"/>
        <v>#VALUE!</v>
      </c>
      <c r="H21" s="4">
        <f t="shared" si="0"/>
        <v>-1</v>
      </c>
      <c r="I21" s="4">
        <f t="shared" si="4"/>
        <v>-1</v>
      </c>
      <c r="J21" s="4" t="str">
        <f t="shared" si="5"/>
        <v/>
      </c>
      <c r="K21" s="4" t="b">
        <f>NOT(ISERROR(VLOOKUP(J21,Types!$D$3:$D$34,1,FALSE)))</f>
        <v>0</v>
      </c>
      <c r="L21" s="4" t="e">
        <f t="shared" si="6"/>
        <v>#VALUE!</v>
      </c>
      <c r="M21" s="4" t="b">
        <f t="shared" si="7"/>
        <v>0</v>
      </c>
      <c r="N21" s="4" t="e">
        <f t="shared" si="8"/>
        <v>#VALUE!</v>
      </c>
      <c r="O21" s="4" t="e">
        <f>IFERROR(VLOOKUP(N21,Types!$A$3:$B$28,2,FALSE),N21)</f>
        <v>#VALUE!</v>
      </c>
      <c r="P21" s="7" t="str">
        <f t="shared" si="9"/>
        <v/>
      </c>
    </row>
    <row r="22" spans="2:16" x14ac:dyDescent="0.3">
      <c r="B22" s="4" t="e">
        <f t="shared" si="10"/>
        <v>#VALUE!</v>
      </c>
      <c r="C22" s="4" t="e">
        <f t="shared" si="11"/>
        <v>#VALUE!</v>
      </c>
      <c r="D22" s="4" t="e">
        <f t="shared" si="12"/>
        <v>#VALUE!</v>
      </c>
      <c r="E22" s="4" t="e">
        <f t="shared" si="13"/>
        <v>#VALUE!</v>
      </c>
      <c r="F22" s="4" t="e">
        <f t="shared" si="3"/>
        <v>#VALUE!</v>
      </c>
      <c r="G22" s="4" t="e">
        <f t="shared" si="14"/>
        <v>#VALUE!</v>
      </c>
      <c r="H22" s="4">
        <f t="shared" si="0"/>
        <v>-1</v>
      </c>
      <c r="I22" s="4">
        <f t="shared" si="4"/>
        <v>-1</v>
      </c>
      <c r="J22" s="4" t="str">
        <f t="shared" si="5"/>
        <v/>
      </c>
      <c r="K22" s="4" t="b">
        <f>NOT(ISERROR(VLOOKUP(J22,Types!$D$3:$D$34,1,FALSE)))</f>
        <v>0</v>
      </c>
      <c r="L22" s="4" t="e">
        <f t="shared" si="6"/>
        <v>#VALUE!</v>
      </c>
      <c r="M22" s="4" t="b">
        <f t="shared" si="7"/>
        <v>0</v>
      </c>
      <c r="N22" s="4" t="e">
        <f t="shared" si="8"/>
        <v>#VALUE!</v>
      </c>
      <c r="O22" s="4" t="e">
        <f>IFERROR(VLOOKUP(N22,Types!$A$3:$B$28,2,FALSE),N22)</f>
        <v>#VALUE!</v>
      </c>
      <c r="P22" s="7" t="str">
        <f t="shared" si="9"/>
        <v/>
      </c>
    </row>
    <row r="23" spans="2:16" x14ac:dyDescent="0.3">
      <c r="B23" s="4" t="e">
        <f t="shared" si="10"/>
        <v>#VALUE!</v>
      </c>
      <c r="C23" s="4" t="e">
        <f t="shared" si="11"/>
        <v>#VALUE!</v>
      </c>
      <c r="D23" s="4" t="e">
        <f t="shared" si="12"/>
        <v>#VALUE!</v>
      </c>
      <c r="E23" s="4" t="e">
        <f t="shared" si="13"/>
        <v>#VALUE!</v>
      </c>
      <c r="F23" s="4" t="e">
        <f t="shared" si="3"/>
        <v>#VALUE!</v>
      </c>
      <c r="G23" s="4" t="e">
        <f t="shared" si="14"/>
        <v>#VALUE!</v>
      </c>
      <c r="H23" s="4">
        <f t="shared" si="0"/>
        <v>-1</v>
      </c>
      <c r="I23" s="4">
        <f t="shared" si="4"/>
        <v>-1</v>
      </c>
      <c r="J23" s="4" t="str">
        <f t="shared" si="5"/>
        <v/>
      </c>
      <c r="K23" s="4" t="b">
        <f>NOT(ISERROR(VLOOKUP(J23,Types!$D$3:$D$34,1,FALSE)))</f>
        <v>0</v>
      </c>
      <c r="L23" s="4" t="e">
        <f t="shared" si="6"/>
        <v>#VALUE!</v>
      </c>
      <c r="M23" s="4" t="b">
        <f t="shared" si="7"/>
        <v>0</v>
      </c>
      <c r="N23" s="4" t="e">
        <f t="shared" si="8"/>
        <v>#VALUE!</v>
      </c>
      <c r="O23" s="4" t="e">
        <f>IFERROR(VLOOKUP(N23,Types!$A$3:$B$28,2,FALSE),N23)</f>
        <v>#VALUE!</v>
      </c>
      <c r="P23" s="7" t="str">
        <f t="shared" si="9"/>
        <v/>
      </c>
    </row>
    <row r="24" spans="2:16" x14ac:dyDescent="0.3">
      <c r="B24" s="4" t="e">
        <f t="shared" si="10"/>
        <v>#VALUE!</v>
      </c>
      <c r="C24" s="4" t="e">
        <f t="shared" si="11"/>
        <v>#VALUE!</v>
      </c>
      <c r="D24" s="4" t="e">
        <f t="shared" si="12"/>
        <v>#VALUE!</v>
      </c>
      <c r="E24" s="4" t="e">
        <f t="shared" si="13"/>
        <v>#VALUE!</v>
      </c>
      <c r="F24" s="4" t="e">
        <f t="shared" si="3"/>
        <v>#VALUE!</v>
      </c>
      <c r="G24" s="4" t="e">
        <f t="shared" si="14"/>
        <v>#VALUE!</v>
      </c>
      <c r="H24" s="4">
        <f t="shared" si="0"/>
        <v>-1</v>
      </c>
      <c r="I24" s="4">
        <f t="shared" si="4"/>
        <v>-1</v>
      </c>
      <c r="J24" s="4" t="str">
        <f t="shared" si="5"/>
        <v/>
      </c>
      <c r="K24" s="4" t="b">
        <f>NOT(ISERROR(VLOOKUP(J24,Types!$D$3:$D$34,1,FALSE)))</f>
        <v>0</v>
      </c>
      <c r="L24" s="4" t="e">
        <f t="shared" si="6"/>
        <v>#VALUE!</v>
      </c>
      <c r="M24" s="4" t="b">
        <f t="shared" si="7"/>
        <v>0</v>
      </c>
      <c r="N24" s="4" t="e">
        <f t="shared" si="8"/>
        <v>#VALUE!</v>
      </c>
      <c r="O24" s="4" t="e">
        <f>IFERROR(VLOOKUP(N24,Types!$A$3:$B$28,2,FALSE),N24)</f>
        <v>#VALUE!</v>
      </c>
      <c r="P24" s="7" t="str">
        <f t="shared" si="9"/>
        <v/>
      </c>
    </row>
    <row r="25" spans="2:16" x14ac:dyDescent="0.3">
      <c r="B25" s="4" t="e">
        <f t="shared" si="10"/>
        <v>#VALUE!</v>
      </c>
      <c r="C25" s="4" t="e">
        <f t="shared" si="11"/>
        <v>#VALUE!</v>
      </c>
      <c r="D25" s="4" t="e">
        <f t="shared" si="12"/>
        <v>#VALUE!</v>
      </c>
      <c r="E25" s="4" t="e">
        <f t="shared" si="13"/>
        <v>#VALUE!</v>
      </c>
      <c r="F25" s="4" t="e">
        <f t="shared" si="3"/>
        <v>#VALUE!</v>
      </c>
      <c r="G25" s="4" t="e">
        <f t="shared" si="14"/>
        <v>#VALUE!</v>
      </c>
      <c r="H25" s="4">
        <f t="shared" si="0"/>
        <v>-1</v>
      </c>
      <c r="I25" s="4">
        <f t="shared" si="4"/>
        <v>-1</v>
      </c>
      <c r="J25" s="4" t="str">
        <f t="shared" si="5"/>
        <v/>
      </c>
      <c r="K25" s="4" t="b">
        <f>NOT(ISERROR(VLOOKUP(J25,Types!$D$3:$D$34,1,FALSE)))</f>
        <v>0</v>
      </c>
      <c r="L25" s="4" t="e">
        <f t="shared" si="6"/>
        <v>#VALUE!</v>
      </c>
      <c r="M25" s="4" t="b">
        <f t="shared" si="7"/>
        <v>0</v>
      </c>
      <c r="N25" s="4" t="e">
        <f t="shared" si="8"/>
        <v>#VALUE!</v>
      </c>
      <c r="O25" s="4" t="e">
        <f>IFERROR(VLOOKUP(N25,Types!$A$3:$B$28,2,FALSE),N25)</f>
        <v>#VALUE!</v>
      </c>
      <c r="P25" s="7" t="str">
        <f t="shared" si="9"/>
        <v/>
      </c>
    </row>
    <row r="26" spans="2:16" x14ac:dyDescent="0.3">
      <c r="B26" s="4" t="e">
        <f t="shared" si="10"/>
        <v>#VALUE!</v>
      </c>
      <c r="C26" s="4" t="e">
        <f t="shared" si="11"/>
        <v>#VALUE!</v>
      </c>
      <c r="D26" s="4" t="e">
        <f t="shared" si="12"/>
        <v>#VALUE!</v>
      </c>
      <c r="E26" s="4" t="e">
        <f t="shared" si="13"/>
        <v>#VALUE!</v>
      </c>
      <c r="F26" s="4" t="e">
        <f t="shared" si="3"/>
        <v>#VALUE!</v>
      </c>
      <c r="G26" s="4" t="e">
        <f t="shared" si="14"/>
        <v>#VALUE!</v>
      </c>
      <c r="H26" s="4">
        <f t="shared" si="0"/>
        <v>-1</v>
      </c>
      <c r="I26" s="4">
        <f t="shared" si="4"/>
        <v>-1</v>
      </c>
      <c r="J26" s="4" t="str">
        <f t="shared" si="5"/>
        <v/>
      </c>
      <c r="K26" s="4" t="b">
        <f>NOT(ISERROR(VLOOKUP(J26,Types!$D$3:$D$34,1,FALSE)))</f>
        <v>0</v>
      </c>
      <c r="L26" s="4" t="e">
        <f t="shared" si="6"/>
        <v>#VALUE!</v>
      </c>
      <c r="M26" s="4" t="b">
        <f t="shared" si="7"/>
        <v>0</v>
      </c>
      <c r="N26" s="4" t="e">
        <f t="shared" si="8"/>
        <v>#VALUE!</v>
      </c>
      <c r="O26" s="4" t="e">
        <f>IFERROR(VLOOKUP(N26,Types!$A$3:$B$28,2,FALSE),N26)</f>
        <v>#VALUE!</v>
      </c>
      <c r="P26" s="7" t="str">
        <f t="shared" si="9"/>
        <v/>
      </c>
    </row>
    <row r="27" spans="2:16" x14ac:dyDescent="0.3">
      <c r="B27" s="4" t="e">
        <f t="shared" si="10"/>
        <v>#VALUE!</v>
      </c>
      <c r="C27" s="4" t="e">
        <f t="shared" si="11"/>
        <v>#VALUE!</v>
      </c>
      <c r="D27" s="4" t="e">
        <f t="shared" si="12"/>
        <v>#VALUE!</v>
      </c>
      <c r="E27" s="4" t="e">
        <f t="shared" si="13"/>
        <v>#VALUE!</v>
      </c>
      <c r="F27" s="4" t="e">
        <f t="shared" si="3"/>
        <v>#VALUE!</v>
      </c>
      <c r="G27" s="4" t="e">
        <f t="shared" si="14"/>
        <v>#VALUE!</v>
      </c>
      <c r="H27" s="4">
        <f t="shared" si="0"/>
        <v>-1</v>
      </c>
      <c r="I27" s="4">
        <f t="shared" si="4"/>
        <v>-1</v>
      </c>
      <c r="J27" s="4" t="str">
        <f t="shared" si="5"/>
        <v/>
      </c>
      <c r="K27" s="4" t="b">
        <f>NOT(ISERROR(VLOOKUP(J27,Types!$D$3:$D$34,1,FALSE)))</f>
        <v>0</v>
      </c>
      <c r="L27" s="4" t="e">
        <f t="shared" si="6"/>
        <v>#VALUE!</v>
      </c>
      <c r="M27" s="4" t="b">
        <f t="shared" si="7"/>
        <v>0</v>
      </c>
      <c r="N27" s="4" t="e">
        <f t="shared" si="8"/>
        <v>#VALUE!</v>
      </c>
      <c r="O27" s="4" t="e">
        <f>IFERROR(VLOOKUP(N27,Types!$A$3:$B$28,2,FALSE),N27)</f>
        <v>#VALUE!</v>
      </c>
      <c r="P27" s="7" t="str">
        <f t="shared" si="9"/>
        <v/>
      </c>
    </row>
    <row r="28" spans="2:16" x14ac:dyDescent="0.3">
      <c r="B28" s="4" t="e">
        <f t="shared" si="10"/>
        <v>#VALUE!</v>
      </c>
      <c r="C28" s="4" t="e">
        <f t="shared" si="11"/>
        <v>#VALUE!</v>
      </c>
      <c r="D28" s="4" t="e">
        <f t="shared" si="12"/>
        <v>#VALUE!</v>
      </c>
      <c r="E28" s="4" t="e">
        <f t="shared" si="13"/>
        <v>#VALUE!</v>
      </c>
      <c r="F28" s="4" t="e">
        <f t="shared" si="3"/>
        <v>#VALUE!</v>
      </c>
      <c r="G28" s="4" t="e">
        <f t="shared" si="14"/>
        <v>#VALUE!</v>
      </c>
      <c r="H28" s="4">
        <f t="shared" si="0"/>
        <v>-1</v>
      </c>
      <c r="I28" s="4">
        <f t="shared" si="4"/>
        <v>-1</v>
      </c>
      <c r="J28" s="4" t="str">
        <f t="shared" si="5"/>
        <v/>
      </c>
      <c r="K28" s="4" t="b">
        <f>NOT(ISERROR(VLOOKUP(J28,Types!$D$3:$D$34,1,FALSE)))</f>
        <v>0</v>
      </c>
      <c r="L28" s="4" t="e">
        <f t="shared" si="6"/>
        <v>#VALUE!</v>
      </c>
      <c r="M28" s="4" t="b">
        <f t="shared" si="7"/>
        <v>0</v>
      </c>
      <c r="N28" s="4" t="e">
        <f t="shared" si="8"/>
        <v>#VALUE!</v>
      </c>
      <c r="O28" s="4" t="e">
        <f>IFERROR(VLOOKUP(N28,Types!$A$3:$B$28,2,FALSE),N28)</f>
        <v>#VALUE!</v>
      </c>
      <c r="P28" s="7" t="str">
        <f t="shared" si="9"/>
        <v/>
      </c>
    </row>
    <row r="29" spans="2:16" x14ac:dyDescent="0.3">
      <c r="B29" s="4" t="e">
        <f t="shared" si="10"/>
        <v>#VALUE!</v>
      </c>
      <c r="C29" s="4" t="e">
        <f t="shared" si="11"/>
        <v>#VALUE!</v>
      </c>
      <c r="D29" s="4" t="e">
        <f t="shared" si="12"/>
        <v>#VALUE!</v>
      </c>
      <c r="E29" s="4" t="e">
        <f t="shared" si="13"/>
        <v>#VALUE!</v>
      </c>
      <c r="F29" s="4" t="e">
        <f t="shared" si="3"/>
        <v>#VALUE!</v>
      </c>
      <c r="G29" s="4" t="e">
        <f t="shared" si="14"/>
        <v>#VALUE!</v>
      </c>
      <c r="H29" s="4">
        <f t="shared" si="0"/>
        <v>-1</v>
      </c>
      <c r="I29" s="4">
        <f t="shared" si="4"/>
        <v>-1</v>
      </c>
      <c r="J29" s="4" t="str">
        <f t="shared" si="5"/>
        <v/>
      </c>
      <c r="K29" s="4" t="b">
        <f>NOT(ISERROR(VLOOKUP(J29,Types!$D$3:$D$34,1,FALSE)))</f>
        <v>0</v>
      </c>
      <c r="L29" s="4" t="e">
        <f t="shared" si="6"/>
        <v>#VALUE!</v>
      </c>
      <c r="M29" s="4" t="b">
        <f t="shared" si="7"/>
        <v>0</v>
      </c>
      <c r="N29" s="4" t="e">
        <f t="shared" si="8"/>
        <v>#VALUE!</v>
      </c>
      <c r="O29" s="4" t="e">
        <f>IFERROR(VLOOKUP(N29,Types!$A$3:$B$28,2,FALSE),N29)</f>
        <v>#VALUE!</v>
      </c>
      <c r="P29" s="7" t="str">
        <f t="shared" si="9"/>
        <v/>
      </c>
    </row>
    <row r="30" spans="2:16" x14ac:dyDescent="0.3">
      <c r="B30" s="4" t="e">
        <f t="shared" si="10"/>
        <v>#VALUE!</v>
      </c>
      <c r="C30" s="4" t="e">
        <f t="shared" si="11"/>
        <v>#VALUE!</v>
      </c>
      <c r="D30" s="4" t="e">
        <f t="shared" si="12"/>
        <v>#VALUE!</v>
      </c>
      <c r="E30" s="4" t="e">
        <f t="shared" si="13"/>
        <v>#VALUE!</v>
      </c>
      <c r="F30" s="4" t="e">
        <f t="shared" si="3"/>
        <v>#VALUE!</v>
      </c>
      <c r="G30" s="4" t="e">
        <f t="shared" si="14"/>
        <v>#VALUE!</v>
      </c>
      <c r="H30" s="4">
        <f t="shared" si="0"/>
        <v>-1</v>
      </c>
      <c r="I30" s="4">
        <f t="shared" si="4"/>
        <v>-1</v>
      </c>
      <c r="J30" s="4" t="str">
        <f t="shared" si="5"/>
        <v/>
      </c>
      <c r="K30" s="4" t="b">
        <f>NOT(ISERROR(VLOOKUP(J30,Types!$D$3:$D$34,1,FALSE)))</f>
        <v>0</v>
      </c>
      <c r="L30" s="4" t="e">
        <f t="shared" si="6"/>
        <v>#VALUE!</v>
      </c>
      <c r="M30" s="4" t="b">
        <f t="shared" si="7"/>
        <v>0</v>
      </c>
      <c r="N30" s="4" t="e">
        <f t="shared" si="8"/>
        <v>#VALUE!</v>
      </c>
      <c r="O30" s="4" t="e">
        <f>IFERROR(VLOOKUP(N30,Types!$A$3:$B$28,2,FALSE),N30)</f>
        <v>#VALUE!</v>
      </c>
      <c r="P30" s="7" t="str">
        <f t="shared" si="9"/>
        <v/>
      </c>
    </row>
    <row r="31" spans="2:16" x14ac:dyDescent="0.3">
      <c r="B31" s="4" t="e">
        <f t="shared" si="10"/>
        <v>#VALUE!</v>
      </c>
      <c r="C31" s="4" t="e">
        <f t="shared" si="11"/>
        <v>#VALUE!</v>
      </c>
      <c r="D31" s="4" t="e">
        <f t="shared" si="12"/>
        <v>#VALUE!</v>
      </c>
      <c r="E31" s="4" t="e">
        <f t="shared" si="13"/>
        <v>#VALUE!</v>
      </c>
      <c r="F31" s="4" t="e">
        <f t="shared" si="3"/>
        <v>#VALUE!</v>
      </c>
      <c r="G31" s="4" t="e">
        <f t="shared" si="14"/>
        <v>#VALUE!</v>
      </c>
      <c r="H31" s="4">
        <f t="shared" si="0"/>
        <v>-1</v>
      </c>
      <c r="I31" s="4">
        <f t="shared" si="4"/>
        <v>-1</v>
      </c>
      <c r="J31" s="4" t="str">
        <f t="shared" si="5"/>
        <v/>
      </c>
      <c r="K31" s="4" t="b">
        <f>NOT(ISERROR(VLOOKUP(J31,Types!$D$3:$D$34,1,FALSE)))</f>
        <v>0</v>
      </c>
      <c r="L31" s="4" t="e">
        <f t="shared" si="6"/>
        <v>#VALUE!</v>
      </c>
      <c r="M31" s="4" t="b">
        <f t="shared" si="7"/>
        <v>0</v>
      </c>
      <c r="N31" s="4" t="e">
        <f t="shared" si="8"/>
        <v>#VALUE!</v>
      </c>
      <c r="O31" s="4" t="e">
        <f>IFERROR(VLOOKUP(N31,Types!$A$3:$B$28,2,FALSE),N31)</f>
        <v>#VALUE!</v>
      </c>
      <c r="P31" s="7" t="str">
        <f t="shared" si="9"/>
        <v/>
      </c>
    </row>
    <row r="32" spans="2:16" x14ac:dyDescent="0.3">
      <c r="B32" s="4" t="e">
        <f t="shared" si="10"/>
        <v>#VALUE!</v>
      </c>
      <c r="C32" s="4" t="e">
        <f t="shared" si="11"/>
        <v>#VALUE!</v>
      </c>
      <c r="D32" s="4" t="e">
        <f t="shared" si="12"/>
        <v>#VALUE!</v>
      </c>
      <c r="E32" s="4" t="e">
        <f t="shared" si="13"/>
        <v>#VALUE!</v>
      </c>
      <c r="F32" s="4" t="e">
        <f t="shared" si="3"/>
        <v>#VALUE!</v>
      </c>
      <c r="G32" s="4" t="e">
        <f t="shared" si="14"/>
        <v>#VALUE!</v>
      </c>
      <c r="H32" s="4">
        <f t="shared" si="0"/>
        <v>-1</v>
      </c>
      <c r="I32" s="4">
        <f t="shared" si="4"/>
        <v>-1</v>
      </c>
      <c r="J32" s="4" t="str">
        <f t="shared" si="5"/>
        <v/>
      </c>
      <c r="K32" s="4" t="b">
        <f>NOT(ISERROR(VLOOKUP(J32,Types!$D$3:$D$34,1,FALSE)))</f>
        <v>0</v>
      </c>
      <c r="L32" s="4" t="e">
        <f t="shared" si="6"/>
        <v>#VALUE!</v>
      </c>
      <c r="M32" s="4" t="b">
        <f t="shared" si="7"/>
        <v>0</v>
      </c>
      <c r="N32" s="4" t="e">
        <f t="shared" si="8"/>
        <v>#VALUE!</v>
      </c>
      <c r="O32" s="4" t="e">
        <f>IFERROR(VLOOKUP(N32,Types!$A$3:$B$28,2,FALSE),N32)</f>
        <v>#VALUE!</v>
      </c>
      <c r="P32" s="7" t="str">
        <f t="shared" si="9"/>
        <v/>
      </c>
    </row>
    <row r="33" spans="2:16" x14ac:dyDescent="0.3">
      <c r="B33" s="4" t="e">
        <f t="shared" si="10"/>
        <v>#VALUE!</v>
      </c>
      <c r="C33" s="4" t="e">
        <f t="shared" si="11"/>
        <v>#VALUE!</v>
      </c>
      <c r="D33" s="4" t="e">
        <f t="shared" si="12"/>
        <v>#VALUE!</v>
      </c>
      <c r="E33" s="4" t="e">
        <f t="shared" si="13"/>
        <v>#VALUE!</v>
      </c>
      <c r="F33" s="4" t="e">
        <f t="shared" si="3"/>
        <v>#VALUE!</v>
      </c>
      <c r="G33" s="4" t="e">
        <f t="shared" si="14"/>
        <v>#VALUE!</v>
      </c>
      <c r="H33" s="4">
        <f t="shared" si="0"/>
        <v>-1</v>
      </c>
      <c r="I33" s="4">
        <f t="shared" si="4"/>
        <v>-1</v>
      </c>
      <c r="J33" s="4" t="str">
        <f t="shared" si="5"/>
        <v/>
      </c>
      <c r="K33" s="4" t="b">
        <f>NOT(ISERROR(VLOOKUP(J33,Types!$D$3:$D$34,1,FALSE)))</f>
        <v>0</v>
      </c>
      <c r="L33" s="4" t="e">
        <f t="shared" si="6"/>
        <v>#VALUE!</v>
      </c>
      <c r="M33" s="4" t="b">
        <f t="shared" si="7"/>
        <v>0</v>
      </c>
      <c r="N33" s="4" t="e">
        <f t="shared" si="8"/>
        <v>#VALUE!</v>
      </c>
      <c r="O33" s="4" t="e">
        <f>IFERROR(VLOOKUP(N33,Types!$A$3:$B$28,2,FALSE),N33)</f>
        <v>#VALUE!</v>
      </c>
      <c r="P33" s="7" t="str">
        <f t="shared" si="9"/>
        <v/>
      </c>
    </row>
    <row r="34" spans="2:16" x14ac:dyDescent="0.3">
      <c r="B34" s="4" t="e">
        <f t="shared" si="10"/>
        <v>#VALUE!</v>
      </c>
      <c r="C34" s="4" t="e">
        <f t="shared" si="11"/>
        <v>#VALUE!</v>
      </c>
      <c r="D34" s="4" t="e">
        <f t="shared" si="12"/>
        <v>#VALUE!</v>
      </c>
      <c r="E34" s="4" t="e">
        <f t="shared" si="13"/>
        <v>#VALUE!</v>
      </c>
      <c r="F34" s="4" t="e">
        <f t="shared" si="3"/>
        <v>#VALUE!</v>
      </c>
      <c r="G34" s="4" t="e">
        <f t="shared" si="14"/>
        <v>#VALUE!</v>
      </c>
      <c r="H34" s="4">
        <f t="shared" si="0"/>
        <v>-1</v>
      </c>
      <c r="I34" s="4">
        <f t="shared" si="4"/>
        <v>-1</v>
      </c>
      <c r="J34" s="4" t="str">
        <f t="shared" si="5"/>
        <v/>
      </c>
      <c r="K34" s="4" t="b">
        <f>NOT(ISERROR(VLOOKUP(J34,Types!$D$3:$D$34,1,FALSE)))</f>
        <v>0</v>
      </c>
      <c r="L34" s="4" t="e">
        <f t="shared" si="6"/>
        <v>#VALUE!</v>
      </c>
      <c r="M34" s="4" t="b">
        <f t="shared" si="7"/>
        <v>0</v>
      </c>
      <c r="N34" s="4" t="e">
        <f t="shared" si="8"/>
        <v>#VALUE!</v>
      </c>
      <c r="O34" s="4" t="e">
        <f>IFERROR(VLOOKUP(N34,Types!$A$3:$B$28,2,FALSE),N34)</f>
        <v>#VALUE!</v>
      </c>
      <c r="P34" s="7" t="str">
        <f t="shared" si="9"/>
        <v/>
      </c>
    </row>
    <row r="35" spans="2:16" x14ac:dyDescent="0.3">
      <c r="B35" s="4" t="e">
        <f t="shared" si="10"/>
        <v>#VALUE!</v>
      </c>
      <c r="C35" s="4" t="e">
        <f t="shared" si="11"/>
        <v>#VALUE!</v>
      </c>
      <c r="D35" s="4" t="e">
        <f t="shared" si="12"/>
        <v>#VALUE!</v>
      </c>
      <c r="E35" s="4" t="e">
        <f t="shared" si="13"/>
        <v>#VALUE!</v>
      </c>
      <c r="F35" s="4" t="e">
        <f t="shared" si="3"/>
        <v>#VALUE!</v>
      </c>
      <c r="G35" s="4" t="e">
        <f t="shared" si="14"/>
        <v>#VALUE!</v>
      </c>
      <c r="H35" s="4">
        <f t="shared" si="0"/>
        <v>-1</v>
      </c>
      <c r="I35" s="4">
        <f t="shared" si="4"/>
        <v>-1</v>
      </c>
      <c r="J35" s="4" t="str">
        <f t="shared" si="5"/>
        <v/>
      </c>
      <c r="K35" s="4" t="b">
        <f>NOT(ISERROR(VLOOKUP(J35,Types!$D$3:$D$34,1,FALSE)))</f>
        <v>0</v>
      </c>
      <c r="L35" s="4" t="e">
        <f t="shared" si="6"/>
        <v>#VALUE!</v>
      </c>
      <c r="M35" s="4" t="b">
        <f t="shared" si="7"/>
        <v>0</v>
      </c>
      <c r="N35" s="4" t="e">
        <f t="shared" si="8"/>
        <v>#VALUE!</v>
      </c>
      <c r="O35" s="4" t="e">
        <f>IFERROR(VLOOKUP(N35,Types!$A$3:$B$28,2,FALSE),N35)</f>
        <v>#VALUE!</v>
      </c>
      <c r="P35" s="7" t="str">
        <f t="shared" si="9"/>
        <v/>
      </c>
    </row>
    <row r="36" spans="2:16" x14ac:dyDescent="0.3">
      <c r="B36" s="4" t="e">
        <f t="shared" si="10"/>
        <v>#VALUE!</v>
      </c>
      <c r="C36" s="4" t="e">
        <f t="shared" si="11"/>
        <v>#VALUE!</v>
      </c>
      <c r="D36" s="4" t="e">
        <f t="shared" si="12"/>
        <v>#VALUE!</v>
      </c>
      <c r="E36" s="4" t="e">
        <f t="shared" si="13"/>
        <v>#VALUE!</v>
      </c>
      <c r="F36" s="4" t="e">
        <f t="shared" si="3"/>
        <v>#VALUE!</v>
      </c>
      <c r="G36" s="4" t="e">
        <f t="shared" si="14"/>
        <v>#VALUE!</v>
      </c>
      <c r="H36" s="4">
        <f t="shared" si="0"/>
        <v>-1</v>
      </c>
      <c r="I36" s="4">
        <f t="shared" si="4"/>
        <v>-1</v>
      </c>
      <c r="J36" s="4" t="str">
        <f t="shared" si="5"/>
        <v/>
      </c>
      <c r="K36" s="4" t="b">
        <f>NOT(ISERROR(VLOOKUP(J36,Types!$D$3:$D$34,1,FALSE)))</f>
        <v>0</v>
      </c>
      <c r="L36" s="4" t="e">
        <f t="shared" si="6"/>
        <v>#VALUE!</v>
      </c>
      <c r="M36" s="4" t="b">
        <f t="shared" si="7"/>
        <v>0</v>
      </c>
      <c r="N36" s="4" t="e">
        <f t="shared" si="8"/>
        <v>#VALUE!</v>
      </c>
      <c r="O36" s="4" t="e">
        <f>IFERROR(VLOOKUP(N36,Types!$A$3:$B$28,2,FALSE),N36)</f>
        <v>#VALUE!</v>
      </c>
      <c r="P36" s="7" t="str">
        <f t="shared" si="9"/>
        <v/>
      </c>
    </row>
    <row r="37" spans="2:16" x14ac:dyDescent="0.3">
      <c r="B37" s="4" t="e">
        <f t="shared" si="10"/>
        <v>#VALUE!</v>
      </c>
      <c r="C37" s="4" t="e">
        <f t="shared" si="11"/>
        <v>#VALUE!</v>
      </c>
      <c r="D37" s="4" t="e">
        <f t="shared" si="12"/>
        <v>#VALUE!</v>
      </c>
      <c r="E37" s="4" t="e">
        <f t="shared" si="13"/>
        <v>#VALUE!</v>
      </c>
      <c r="F37" s="4" t="e">
        <f t="shared" si="3"/>
        <v>#VALUE!</v>
      </c>
      <c r="G37" s="4" t="e">
        <f t="shared" si="14"/>
        <v>#VALUE!</v>
      </c>
      <c r="H37" s="4">
        <f t="shared" si="0"/>
        <v>-1</v>
      </c>
      <c r="I37" s="4">
        <f t="shared" si="4"/>
        <v>-1</v>
      </c>
      <c r="J37" s="4" t="str">
        <f t="shared" si="5"/>
        <v/>
      </c>
      <c r="K37" s="4" t="b">
        <f>NOT(ISERROR(VLOOKUP(J37,Types!$D$3:$D$34,1,FALSE)))</f>
        <v>0</v>
      </c>
      <c r="L37" s="4" t="e">
        <f t="shared" si="6"/>
        <v>#VALUE!</v>
      </c>
      <c r="M37" s="4" t="b">
        <f t="shared" si="7"/>
        <v>0</v>
      </c>
      <c r="N37" s="4" t="e">
        <f t="shared" si="8"/>
        <v>#VALUE!</v>
      </c>
      <c r="O37" s="4" t="e">
        <f>IFERROR(VLOOKUP(N37,Types!$A$3:$B$28,2,FALSE),N37)</f>
        <v>#VALUE!</v>
      </c>
      <c r="P37" s="7" t="str">
        <f t="shared" si="9"/>
        <v/>
      </c>
    </row>
    <row r="38" spans="2:16" x14ac:dyDescent="0.3">
      <c r="B38" s="4" t="e">
        <f t="shared" si="10"/>
        <v>#VALUE!</v>
      </c>
      <c r="C38" s="4" t="e">
        <f t="shared" si="11"/>
        <v>#VALUE!</v>
      </c>
      <c r="D38" s="4" t="e">
        <f t="shared" si="12"/>
        <v>#VALUE!</v>
      </c>
      <c r="E38" s="4" t="e">
        <f t="shared" si="13"/>
        <v>#VALUE!</v>
      </c>
      <c r="F38" s="4" t="e">
        <f t="shared" si="3"/>
        <v>#VALUE!</v>
      </c>
      <c r="G38" s="4" t="e">
        <f t="shared" si="14"/>
        <v>#VALUE!</v>
      </c>
      <c r="H38" s="4">
        <f t="shared" si="0"/>
        <v>-1</v>
      </c>
      <c r="I38" s="4">
        <f t="shared" si="4"/>
        <v>-1</v>
      </c>
      <c r="J38" s="4" t="str">
        <f t="shared" si="5"/>
        <v/>
      </c>
      <c r="K38" s="4" t="b">
        <f>NOT(ISERROR(VLOOKUP(J38,Types!$D$3:$D$34,1,FALSE)))</f>
        <v>0</v>
      </c>
      <c r="L38" s="4" t="e">
        <f t="shared" si="6"/>
        <v>#VALUE!</v>
      </c>
      <c r="M38" s="4" t="b">
        <f t="shared" si="7"/>
        <v>0</v>
      </c>
      <c r="N38" s="4" t="e">
        <f t="shared" si="8"/>
        <v>#VALUE!</v>
      </c>
      <c r="O38" s="4" t="e">
        <f>IFERROR(VLOOKUP(N38,Types!$A$3:$B$28,2,FALSE),N38)</f>
        <v>#VALUE!</v>
      </c>
      <c r="P38" s="7" t="str">
        <f t="shared" si="9"/>
        <v/>
      </c>
    </row>
    <row r="39" spans="2:16" x14ac:dyDescent="0.3">
      <c r="B39" s="4" t="e">
        <f t="shared" si="10"/>
        <v>#VALUE!</v>
      </c>
      <c r="C39" s="4" t="e">
        <f t="shared" si="11"/>
        <v>#VALUE!</v>
      </c>
      <c r="D39" s="4" t="e">
        <f t="shared" si="12"/>
        <v>#VALUE!</v>
      </c>
      <c r="E39" s="4" t="e">
        <f t="shared" si="13"/>
        <v>#VALUE!</v>
      </c>
      <c r="F39" s="4" t="e">
        <f t="shared" si="3"/>
        <v>#VALUE!</v>
      </c>
      <c r="G39" s="4" t="e">
        <f t="shared" si="14"/>
        <v>#VALUE!</v>
      </c>
      <c r="H39" s="4">
        <f t="shared" si="0"/>
        <v>-1</v>
      </c>
      <c r="I39" s="4">
        <f t="shared" si="4"/>
        <v>-1</v>
      </c>
      <c r="J39" s="4" t="str">
        <f t="shared" si="5"/>
        <v/>
      </c>
      <c r="K39" s="4" t="b">
        <f>NOT(ISERROR(VLOOKUP(J39,Types!$D$3:$D$34,1,FALSE)))</f>
        <v>0</v>
      </c>
      <c r="L39" s="4" t="e">
        <f t="shared" si="6"/>
        <v>#VALUE!</v>
      </c>
      <c r="M39" s="4" t="b">
        <f t="shared" si="7"/>
        <v>0</v>
      </c>
      <c r="N39" s="4" t="e">
        <f t="shared" si="8"/>
        <v>#VALUE!</v>
      </c>
      <c r="O39" s="4" t="e">
        <f>IFERROR(VLOOKUP(N39,Types!$A$3:$B$28,2,FALSE),N39)</f>
        <v>#VALUE!</v>
      </c>
      <c r="P39" s="7" t="str">
        <f t="shared" si="9"/>
        <v/>
      </c>
    </row>
    <row r="40" spans="2:16" x14ac:dyDescent="0.3">
      <c r="B40" s="4" t="e">
        <f t="shared" si="10"/>
        <v>#VALUE!</v>
      </c>
      <c r="C40" s="4" t="e">
        <f t="shared" si="11"/>
        <v>#VALUE!</v>
      </c>
      <c r="D40" s="4" t="e">
        <f t="shared" si="12"/>
        <v>#VALUE!</v>
      </c>
      <c r="E40" s="4" t="e">
        <f t="shared" si="13"/>
        <v>#VALUE!</v>
      </c>
      <c r="F40" s="4" t="e">
        <f t="shared" si="3"/>
        <v>#VALUE!</v>
      </c>
      <c r="G40" s="4" t="e">
        <f t="shared" si="14"/>
        <v>#VALUE!</v>
      </c>
      <c r="H40" s="4">
        <f t="shared" si="0"/>
        <v>-1</v>
      </c>
      <c r="I40" s="4">
        <f t="shared" si="4"/>
        <v>-1</v>
      </c>
      <c r="J40" s="4" t="str">
        <f t="shared" si="5"/>
        <v/>
      </c>
      <c r="K40" s="4" t="b">
        <f>NOT(ISERROR(VLOOKUP(J40,Types!$D$3:$D$34,1,FALSE)))</f>
        <v>0</v>
      </c>
      <c r="L40" s="4" t="e">
        <f t="shared" si="6"/>
        <v>#VALUE!</v>
      </c>
      <c r="M40" s="4" t="b">
        <f t="shared" si="7"/>
        <v>0</v>
      </c>
      <c r="N40" s="4" t="e">
        <f t="shared" si="8"/>
        <v>#VALUE!</v>
      </c>
      <c r="O40" s="4" t="e">
        <f>IFERROR(VLOOKUP(N40,Types!$A$3:$B$28,2,FALSE),N40)</f>
        <v>#VALUE!</v>
      </c>
      <c r="P40" s="7" t="str">
        <f t="shared" si="9"/>
        <v/>
      </c>
    </row>
    <row r="41" spans="2:16" x14ac:dyDescent="0.3">
      <c r="B41" s="4" t="e">
        <f t="shared" si="10"/>
        <v>#VALUE!</v>
      </c>
      <c r="C41" s="4" t="e">
        <f t="shared" si="11"/>
        <v>#VALUE!</v>
      </c>
      <c r="D41" s="4" t="e">
        <f t="shared" si="12"/>
        <v>#VALUE!</v>
      </c>
      <c r="E41" s="4" t="e">
        <f t="shared" si="13"/>
        <v>#VALUE!</v>
      </c>
      <c r="F41" s="4" t="e">
        <f t="shared" si="3"/>
        <v>#VALUE!</v>
      </c>
      <c r="G41" s="4" t="e">
        <f t="shared" si="14"/>
        <v>#VALUE!</v>
      </c>
      <c r="H41" s="4">
        <f t="shared" si="0"/>
        <v>-1</v>
      </c>
      <c r="I41" s="4">
        <f t="shared" si="4"/>
        <v>-1</v>
      </c>
      <c r="J41" s="4" t="str">
        <f t="shared" si="5"/>
        <v/>
      </c>
      <c r="K41" s="4" t="b">
        <f>NOT(ISERROR(VLOOKUP(J41,Types!$D$3:$D$34,1,FALSE)))</f>
        <v>0</v>
      </c>
      <c r="L41" s="4" t="e">
        <f t="shared" si="6"/>
        <v>#VALUE!</v>
      </c>
      <c r="M41" s="4" t="b">
        <f t="shared" si="7"/>
        <v>0</v>
      </c>
      <c r="N41" s="4" t="e">
        <f t="shared" si="8"/>
        <v>#VALUE!</v>
      </c>
      <c r="O41" s="4" t="e">
        <f>IFERROR(VLOOKUP(N41,Types!$A$3:$B$28,2,FALSE),N41)</f>
        <v>#VALUE!</v>
      </c>
      <c r="P41" s="7" t="str">
        <f t="shared" si="9"/>
        <v/>
      </c>
    </row>
    <row r="42" spans="2:16" x14ac:dyDescent="0.3">
      <c r="B42" s="4" t="e">
        <f t="shared" si="10"/>
        <v>#VALUE!</v>
      </c>
      <c r="C42" s="4" t="e">
        <f t="shared" si="11"/>
        <v>#VALUE!</v>
      </c>
      <c r="D42" s="4" t="e">
        <f t="shared" si="12"/>
        <v>#VALUE!</v>
      </c>
      <c r="E42" s="4" t="e">
        <f t="shared" si="13"/>
        <v>#VALUE!</v>
      </c>
      <c r="F42" s="4" t="e">
        <f t="shared" si="3"/>
        <v>#VALUE!</v>
      </c>
      <c r="G42" s="4" t="e">
        <f t="shared" si="14"/>
        <v>#VALUE!</v>
      </c>
      <c r="H42" s="4">
        <f t="shared" si="0"/>
        <v>-1</v>
      </c>
      <c r="I42" s="4">
        <f t="shared" si="4"/>
        <v>-1</v>
      </c>
      <c r="J42" s="4" t="str">
        <f t="shared" si="5"/>
        <v/>
      </c>
      <c r="K42" s="4" t="b">
        <f>NOT(ISERROR(VLOOKUP(J42,Types!$D$3:$D$34,1,FALSE)))</f>
        <v>0</v>
      </c>
      <c r="L42" s="4" t="e">
        <f t="shared" si="6"/>
        <v>#VALUE!</v>
      </c>
      <c r="M42" s="4" t="b">
        <f t="shared" si="7"/>
        <v>0</v>
      </c>
      <c r="N42" s="4" t="e">
        <f t="shared" si="8"/>
        <v>#VALUE!</v>
      </c>
      <c r="O42" s="4" t="e">
        <f>IFERROR(VLOOKUP(N42,Types!$A$3:$B$28,2,FALSE),N42)</f>
        <v>#VALUE!</v>
      </c>
      <c r="P42" s="7" t="str">
        <f t="shared" si="9"/>
        <v/>
      </c>
    </row>
    <row r="43" spans="2:16" x14ac:dyDescent="0.3">
      <c r="B43" s="4" t="e">
        <f t="shared" si="10"/>
        <v>#VALUE!</v>
      </c>
      <c r="C43" s="4" t="e">
        <f t="shared" si="11"/>
        <v>#VALUE!</v>
      </c>
      <c r="D43" s="4" t="e">
        <f t="shared" si="12"/>
        <v>#VALUE!</v>
      </c>
      <c r="E43" s="4" t="e">
        <f t="shared" si="13"/>
        <v>#VALUE!</v>
      </c>
      <c r="F43" s="4" t="e">
        <f t="shared" si="3"/>
        <v>#VALUE!</v>
      </c>
      <c r="G43" s="4" t="e">
        <f t="shared" si="14"/>
        <v>#VALUE!</v>
      </c>
      <c r="H43" s="4">
        <f t="shared" si="0"/>
        <v>-1</v>
      </c>
      <c r="I43" s="4">
        <f t="shared" si="4"/>
        <v>-1</v>
      </c>
      <c r="J43" s="4" t="str">
        <f t="shared" si="5"/>
        <v/>
      </c>
      <c r="K43" s="4" t="b">
        <f>NOT(ISERROR(VLOOKUP(J43,Types!$D$3:$D$34,1,FALSE)))</f>
        <v>0</v>
      </c>
      <c r="L43" s="4" t="e">
        <f t="shared" si="6"/>
        <v>#VALUE!</v>
      </c>
      <c r="M43" s="4" t="b">
        <f t="shared" si="7"/>
        <v>0</v>
      </c>
      <c r="N43" s="4" t="e">
        <f t="shared" si="8"/>
        <v>#VALUE!</v>
      </c>
      <c r="O43" s="4" t="e">
        <f>IFERROR(VLOOKUP(N43,Types!$A$3:$B$28,2,FALSE),N43)</f>
        <v>#VALUE!</v>
      </c>
      <c r="P43" s="7" t="str">
        <f t="shared" si="9"/>
        <v/>
      </c>
    </row>
    <row r="44" spans="2:16" x14ac:dyDescent="0.3">
      <c r="B44" s="4" t="e">
        <f t="shared" si="10"/>
        <v>#VALUE!</v>
      </c>
      <c r="C44" s="4" t="e">
        <f t="shared" si="11"/>
        <v>#VALUE!</v>
      </c>
      <c r="D44" s="4" t="e">
        <f t="shared" si="12"/>
        <v>#VALUE!</v>
      </c>
      <c r="E44" s="4" t="e">
        <f t="shared" si="13"/>
        <v>#VALUE!</v>
      </c>
      <c r="F44" s="4" t="e">
        <f t="shared" si="3"/>
        <v>#VALUE!</v>
      </c>
      <c r="G44" s="4" t="e">
        <f t="shared" si="14"/>
        <v>#VALUE!</v>
      </c>
      <c r="H44" s="4">
        <f t="shared" si="0"/>
        <v>-1</v>
      </c>
      <c r="I44" s="4">
        <f t="shared" si="4"/>
        <v>-1</v>
      </c>
      <c r="J44" s="4" t="str">
        <f t="shared" si="5"/>
        <v/>
      </c>
      <c r="K44" s="4" t="b">
        <f>NOT(ISERROR(VLOOKUP(J44,Types!$D$3:$D$34,1,FALSE)))</f>
        <v>0</v>
      </c>
      <c r="L44" s="4" t="e">
        <f t="shared" si="6"/>
        <v>#VALUE!</v>
      </c>
      <c r="M44" s="4" t="b">
        <f t="shared" si="7"/>
        <v>0</v>
      </c>
      <c r="N44" s="4" t="e">
        <f t="shared" si="8"/>
        <v>#VALUE!</v>
      </c>
      <c r="O44" s="4" t="e">
        <f>IFERROR(VLOOKUP(N44,Types!$A$3:$B$28,2,FALSE),N44)</f>
        <v>#VALUE!</v>
      </c>
      <c r="P44" s="7" t="str">
        <f t="shared" si="9"/>
        <v/>
      </c>
    </row>
    <row r="45" spans="2:16" x14ac:dyDescent="0.3">
      <c r="B45" s="4" t="e">
        <f t="shared" si="10"/>
        <v>#VALUE!</v>
      </c>
      <c r="C45" s="4" t="e">
        <f t="shared" si="11"/>
        <v>#VALUE!</v>
      </c>
      <c r="D45" s="4" t="e">
        <f t="shared" si="12"/>
        <v>#VALUE!</v>
      </c>
      <c r="E45" s="4" t="e">
        <f t="shared" si="13"/>
        <v>#VALUE!</v>
      </c>
      <c r="F45" s="4" t="e">
        <f t="shared" si="3"/>
        <v>#VALUE!</v>
      </c>
      <c r="G45" s="4" t="e">
        <f t="shared" si="14"/>
        <v>#VALUE!</v>
      </c>
      <c r="H45" s="4">
        <f t="shared" si="0"/>
        <v>-1</v>
      </c>
      <c r="I45" s="4">
        <f t="shared" si="4"/>
        <v>-1</v>
      </c>
      <c r="J45" s="4" t="str">
        <f t="shared" si="5"/>
        <v/>
      </c>
      <c r="K45" s="4" t="b">
        <f>NOT(ISERROR(VLOOKUP(J45,Types!$D$3:$D$34,1,FALSE)))</f>
        <v>0</v>
      </c>
      <c r="L45" s="4" t="e">
        <f t="shared" si="6"/>
        <v>#VALUE!</v>
      </c>
      <c r="M45" s="4" t="b">
        <f t="shared" si="7"/>
        <v>0</v>
      </c>
      <c r="N45" s="4" t="e">
        <f t="shared" si="8"/>
        <v>#VALUE!</v>
      </c>
      <c r="O45" s="4" t="e">
        <f>IFERROR(VLOOKUP(N45,Types!$A$3:$B$28,2,FALSE),N45)</f>
        <v>#VALUE!</v>
      </c>
      <c r="P45" s="7" t="str">
        <f t="shared" si="9"/>
        <v/>
      </c>
    </row>
    <row r="46" spans="2:16" x14ac:dyDescent="0.3">
      <c r="B46" s="4" t="e">
        <f t="shared" si="10"/>
        <v>#VALUE!</v>
      </c>
      <c r="C46" s="4" t="e">
        <f t="shared" si="11"/>
        <v>#VALUE!</v>
      </c>
      <c r="D46" s="4" t="e">
        <f t="shared" si="12"/>
        <v>#VALUE!</v>
      </c>
      <c r="E46" s="4" t="e">
        <f t="shared" si="13"/>
        <v>#VALUE!</v>
      </c>
      <c r="F46" s="4" t="e">
        <f t="shared" si="3"/>
        <v>#VALUE!</v>
      </c>
      <c r="G46" s="4" t="e">
        <f t="shared" si="14"/>
        <v>#VALUE!</v>
      </c>
      <c r="H46" s="4">
        <f t="shared" si="0"/>
        <v>-1</v>
      </c>
      <c r="I46" s="4">
        <f t="shared" si="4"/>
        <v>-1</v>
      </c>
      <c r="J46" s="4" t="str">
        <f t="shared" si="5"/>
        <v/>
      </c>
      <c r="K46" s="4" t="b">
        <f>NOT(ISERROR(VLOOKUP(J46,Types!$D$3:$D$34,1,FALSE)))</f>
        <v>0</v>
      </c>
      <c r="L46" s="4" t="e">
        <f t="shared" si="6"/>
        <v>#VALUE!</v>
      </c>
      <c r="M46" s="4" t="b">
        <f t="shared" si="7"/>
        <v>0</v>
      </c>
      <c r="N46" s="4" t="e">
        <f t="shared" si="8"/>
        <v>#VALUE!</v>
      </c>
      <c r="O46" s="4" t="e">
        <f>IFERROR(VLOOKUP(N46,Types!$A$3:$B$28,2,FALSE),N46)</f>
        <v>#VALUE!</v>
      </c>
      <c r="P46" s="7" t="str">
        <f t="shared" si="9"/>
        <v/>
      </c>
    </row>
    <row r="47" spans="2:16" x14ac:dyDescent="0.3">
      <c r="B47" s="4" t="e">
        <f t="shared" si="10"/>
        <v>#VALUE!</v>
      </c>
      <c r="C47" s="4" t="e">
        <f t="shared" si="11"/>
        <v>#VALUE!</v>
      </c>
      <c r="D47" s="4" t="e">
        <f t="shared" si="12"/>
        <v>#VALUE!</v>
      </c>
      <c r="E47" s="4" t="e">
        <f t="shared" si="13"/>
        <v>#VALUE!</v>
      </c>
      <c r="F47" s="4" t="e">
        <f t="shared" si="3"/>
        <v>#VALUE!</v>
      </c>
      <c r="G47" s="4" t="e">
        <f t="shared" si="14"/>
        <v>#VALUE!</v>
      </c>
      <c r="H47" s="4">
        <f t="shared" si="0"/>
        <v>-1</v>
      </c>
      <c r="I47" s="4">
        <f t="shared" si="4"/>
        <v>-1</v>
      </c>
      <c r="J47" s="4" t="str">
        <f t="shared" si="5"/>
        <v/>
      </c>
      <c r="K47" s="4" t="b">
        <f>NOT(ISERROR(VLOOKUP(J47,Types!$D$3:$D$34,1,FALSE)))</f>
        <v>0</v>
      </c>
      <c r="L47" s="4" t="e">
        <f t="shared" si="6"/>
        <v>#VALUE!</v>
      </c>
      <c r="M47" s="4" t="b">
        <f t="shared" si="7"/>
        <v>0</v>
      </c>
      <c r="N47" s="4" t="e">
        <f t="shared" si="8"/>
        <v>#VALUE!</v>
      </c>
      <c r="O47" s="4" t="e">
        <f>IFERROR(VLOOKUP(N47,Types!$A$3:$B$28,2,FALSE),N47)</f>
        <v>#VALUE!</v>
      </c>
      <c r="P47" s="7" t="str">
        <f t="shared" si="9"/>
        <v/>
      </c>
    </row>
    <row r="48" spans="2:16" x14ac:dyDescent="0.3">
      <c r="B48" s="4" t="e">
        <f t="shared" si="10"/>
        <v>#VALUE!</v>
      </c>
      <c r="C48" s="4" t="e">
        <f t="shared" si="11"/>
        <v>#VALUE!</v>
      </c>
      <c r="D48" s="4" t="e">
        <f t="shared" si="12"/>
        <v>#VALUE!</v>
      </c>
      <c r="E48" s="4" t="e">
        <f t="shared" si="13"/>
        <v>#VALUE!</v>
      </c>
      <c r="F48" s="4" t="e">
        <f t="shared" si="3"/>
        <v>#VALUE!</v>
      </c>
      <c r="G48" s="4" t="e">
        <f t="shared" si="14"/>
        <v>#VALUE!</v>
      </c>
      <c r="H48" s="4">
        <f t="shared" si="0"/>
        <v>-1</v>
      </c>
      <c r="I48" s="4">
        <f t="shared" si="4"/>
        <v>-1</v>
      </c>
      <c r="J48" s="4" t="str">
        <f t="shared" si="5"/>
        <v/>
      </c>
      <c r="K48" s="4" t="b">
        <f>NOT(ISERROR(VLOOKUP(J48,Types!$D$3:$D$34,1,FALSE)))</f>
        <v>0</v>
      </c>
      <c r="L48" s="4" t="e">
        <f t="shared" si="6"/>
        <v>#VALUE!</v>
      </c>
      <c r="M48" s="4" t="b">
        <f t="shared" si="7"/>
        <v>0</v>
      </c>
      <c r="N48" s="4" t="e">
        <f t="shared" si="8"/>
        <v>#VALUE!</v>
      </c>
      <c r="O48" s="4" t="e">
        <f>IFERROR(VLOOKUP(N48,Types!$A$3:$B$28,2,FALSE),N48)</f>
        <v>#VALUE!</v>
      </c>
      <c r="P48" s="7" t="str">
        <f t="shared" si="9"/>
        <v/>
      </c>
    </row>
    <row r="49" spans="2:16" x14ac:dyDescent="0.3">
      <c r="B49" s="4" t="e">
        <f t="shared" si="10"/>
        <v>#VALUE!</v>
      </c>
      <c r="C49" s="4" t="e">
        <f t="shared" si="11"/>
        <v>#VALUE!</v>
      </c>
      <c r="D49" s="4" t="e">
        <f t="shared" si="12"/>
        <v>#VALUE!</v>
      </c>
      <c r="E49" s="4" t="e">
        <f t="shared" si="13"/>
        <v>#VALUE!</v>
      </c>
      <c r="F49" s="4" t="e">
        <f t="shared" si="3"/>
        <v>#VALUE!</v>
      </c>
      <c r="G49" s="4" t="e">
        <f t="shared" si="14"/>
        <v>#VALUE!</v>
      </c>
      <c r="H49" s="4">
        <f t="shared" si="0"/>
        <v>-1</v>
      </c>
      <c r="I49" s="4">
        <f t="shared" si="4"/>
        <v>-1</v>
      </c>
      <c r="J49" s="4" t="str">
        <f t="shared" si="5"/>
        <v/>
      </c>
      <c r="K49" s="4" t="b">
        <f>NOT(ISERROR(VLOOKUP(J49,Types!$D$3:$D$34,1,FALSE)))</f>
        <v>0</v>
      </c>
      <c r="L49" s="4" t="e">
        <f t="shared" si="6"/>
        <v>#VALUE!</v>
      </c>
      <c r="M49" s="4" t="b">
        <f t="shared" si="7"/>
        <v>0</v>
      </c>
      <c r="N49" s="4" t="e">
        <f t="shared" si="8"/>
        <v>#VALUE!</v>
      </c>
      <c r="O49" s="4" t="e">
        <f>IFERROR(VLOOKUP(N49,Types!$A$3:$B$28,2,FALSE),N49)</f>
        <v>#VALUE!</v>
      </c>
      <c r="P49" s="7" t="str">
        <f t="shared" si="9"/>
        <v/>
      </c>
    </row>
    <row r="50" spans="2:16" x14ac:dyDescent="0.3">
      <c r="B50" s="4" t="e">
        <f t="shared" si="10"/>
        <v>#VALUE!</v>
      </c>
      <c r="C50" s="4" t="e">
        <f t="shared" si="11"/>
        <v>#VALUE!</v>
      </c>
      <c r="D50" s="4" t="e">
        <f t="shared" si="12"/>
        <v>#VALUE!</v>
      </c>
      <c r="E50" s="4" t="e">
        <f t="shared" si="13"/>
        <v>#VALUE!</v>
      </c>
      <c r="F50" s="4" t="e">
        <f t="shared" si="3"/>
        <v>#VALUE!</v>
      </c>
      <c r="G50" s="4" t="e">
        <f t="shared" si="14"/>
        <v>#VALUE!</v>
      </c>
      <c r="H50" s="4">
        <f t="shared" si="0"/>
        <v>-1</v>
      </c>
      <c r="I50" s="4">
        <f t="shared" si="4"/>
        <v>-1</v>
      </c>
      <c r="J50" s="4" t="str">
        <f t="shared" si="5"/>
        <v/>
      </c>
      <c r="K50" s="4" t="b">
        <f>NOT(ISERROR(VLOOKUP(J50,Types!$D$3:$D$34,1,FALSE)))</f>
        <v>0</v>
      </c>
      <c r="L50" s="4" t="e">
        <f t="shared" si="6"/>
        <v>#VALUE!</v>
      </c>
      <c r="M50" s="4" t="b">
        <f t="shared" si="7"/>
        <v>0</v>
      </c>
      <c r="N50" s="4" t="e">
        <f t="shared" si="8"/>
        <v>#VALUE!</v>
      </c>
      <c r="O50" s="4" t="e">
        <f>IFERROR(VLOOKUP(N50,Types!$A$3:$B$28,2,FALSE),N50)</f>
        <v>#VALUE!</v>
      </c>
      <c r="P50" s="7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C10" sqref="C10"/>
    </sheetView>
  </sheetViews>
  <sheetFormatPr defaultRowHeight="14.4" x14ac:dyDescent="0.3"/>
  <cols>
    <col min="1" max="2" width="20.33203125" customWidth="1"/>
    <col min="4" max="5" width="53.109375" bestFit="1" customWidth="1"/>
  </cols>
  <sheetData>
    <row r="1" spans="1:4" x14ac:dyDescent="0.3">
      <c r="A1" s="6" t="s">
        <v>31</v>
      </c>
      <c r="B1" s="6"/>
      <c r="D1" s="2" t="s">
        <v>30</v>
      </c>
    </row>
    <row r="2" spans="1:4" x14ac:dyDescent="0.3">
      <c r="A2" s="1" t="s">
        <v>1</v>
      </c>
      <c r="B2" s="1" t="s">
        <v>9</v>
      </c>
      <c r="D2" s="1" t="s">
        <v>18</v>
      </c>
    </row>
    <row r="3" spans="1:4" x14ac:dyDescent="0.3">
      <c r="A3" t="s">
        <v>10</v>
      </c>
      <c r="B3" t="s">
        <v>17</v>
      </c>
      <c r="D3" s="3" t="s">
        <v>19</v>
      </c>
    </row>
    <row r="4" spans="1:4" x14ac:dyDescent="0.3">
      <c r="A4" t="s">
        <v>11</v>
      </c>
      <c r="B4" t="s">
        <v>17</v>
      </c>
      <c r="D4" t="s">
        <v>20</v>
      </c>
    </row>
    <row r="5" spans="1:4" x14ac:dyDescent="0.3">
      <c r="A5" t="s">
        <v>12</v>
      </c>
      <c r="B5" t="s">
        <v>17</v>
      </c>
      <c r="D5" t="s">
        <v>21</v>
      </c>
    </row>
    <row r="6" spans="1:4" x14ac:dyDescent="0.3">
      <c r="A6" t="s">
        <v>13</v>
      </c>
      <c r="B6" t="s">
        <v>17</v>
      </c>
      <c r="D6" t="s">
        <v>22</v>
      </c>
    </row>
    <row r="7" spans="1:4" x14ac:dyDescent="0.3">
      <c r="A7" t="s">
        <v>14</v>
      </c>
      <c r="B7" t="s">
        <v>14</v>
      </c>
      <c r="D7" t="s">
        <v>23</v>
      </c>
    </row>
    <row r="8" spans="1:4" x14ac:dyDescent="0.3">
      <c r="A8" t="s">
        <v>15</v>
      </c>
      <c r="B8" t="s">
        <v>16</v>
      </c>
      <c r="D8" t="s">
        <v>24</v>
      </c>
    </row>
    <row r="9" spans="1:4" x14ac:dyDescent="0.3">
      <c r="A9" t="s">
        <v>33</v>
      </c>
      <c r="B9" t="s">
        <v>34</v>
      </c>
    </row>
    <row r="10" spans="1:4" x14ac:dyDescent="0.3">
      <c r="A10" t="s">
        <v>38</v>
      </c>
      <c r="B10" t="s">
        <v>39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C# model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Hilton</dc:creator>
  <cp:lastModifiedBy>Tim Hilton</cp:lastModifiedBy>
  <dcterms:created xsi:type="dcterms:W3CDTF">2017-05-23T16:27:48Z</dcterms:created>
  <dcterms:modified xsi:type="dcterms:W3CDTF">2021-06-03T09:44:51Z</dcterms:modified>
</cp:coreProperties>
</file>