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ilton\Documents\Tools\"/>
    </mc:Choice>
  </mc:AlternateContent>
  <xr:revisionPtr revIDLastSave="0" documentId="13_ncr:1_{2DF00F7F-D0DF-44B3-9D5D-53E811E456E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# model" sheetId="1" r:id="rId1"/>
    <sheet name="Static class" sheetId="3" r:id="rId2"/>
    <sheet name="Typ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G46" i="3"/>
  <c r="E46" i="3" s="1"/>
  <c r="F46" i="3" s="1"/>
  <c r="G47" i="3"/>
  <c r="B47" i="3" s="1"/>
  <c r="C47" i="3" s="1"/>
  <c r="G48" i="3"/>
  <c r="B48" i="3" s="1"/>
  <c r="C48" i="3" s="1"/>
  <c r="G49" i="3"/>
  <c r="B49" i="3" s="1"/>
  <c r="C49" i="3" s="1"/>
  <c r="G50" i="3"/>
  <c r="E50" i="3" s="1"/>
  <c r="F50" i="3" s="1"/>
  <c r="G51" i="3"/>
  <c r="B51" i="3" s="1"/>
  <c r="C51" i="3" s="1"/>
  <c r="G52" i="3"/>
  <c r="B52" i="3" s="1"/>
  <c r="C52" i="3" s="1"/>
  <c r="G53" i="3"/>
  <c r="E53" i="3" s="1"/>
  <c r="F53" i="3" s="1"/>
  <c r="G54" i="3"/>
  <c r="B54" i="3" s="1"/>
  <c r="C54" i="3" s="1"/>
  <c r="G55" i="3"/>
  <c r="B55" i="3" s="1"/>
  <c r="C55" i="3" s="1"/>
  <c r="G56" i="3"/>
  <c r="B56" i="3" s="1"/>
  <c r="C56" i="3" s="1"/>
  <c r="G57" i="3"/>
  <c r="E57" i="3" s="1"/>
  <c r="F57" i="3" s="1"/>
  <c r="G58" i="3"/>
  <c r="B58" i="3" s="1"/>
  <c r="C58" i="3" s="1"/>
  <c r="G59" i="3"/>
  <c r="B59" i="3" s="1"/>
  <c r="C59" i="3" s="1"/>
  <c r="G60" i="3"/>
  <c r="B60" i="3" s="1"/>
  <c r="C60" i="3" s="1"/>
  <c r="G61" i="3"/>
  <c r="E61" i="3" s="1"/>
  <c r="F61" i="3" s="1"/>
  <c r="G3" i="3"/>
  <c r="B3" i="3" s="1"/>
  <c r="C3" i="3" s="1"/>
  <c r="G4" i="3"/>
  <c r="B4" i="3" s="1"/>
  <c r="C4" i="3" s="1"/>
  <c r="G5" i="3"/>
  <c r="B5" i="3" s="1"/>
  <c r="C5" i="3" s="1"/>
  <c r="G6" i="3"/>
  <c r="B6" i="3" s="1"/>
  <c r="C6" i="3" s="1"/>
  <c r="G7" i="3"/>
  <c r="B7" i="3" s="1"/>
  <c r="C7" i="3" s="1"/>
  <c r="G8" i="3"/>
  <c r="E8" i="3" s="1"/>
  <c r="F8" i="3" s="1"/>
  <c r="G9" i="3"/>
  <c r="B9" i="3" s="1"/>
  <c r="C9" i="3" s="1"/>
  <c r="G10" i="3"/>
  <c r="B10" i="3" s="1"/>
  <c r="C10" i="3" s="1"/>
  <c r="G11" i="3"/>
  <c r="E11" i="3" s="1"/>
  <c r="F11" i="3" s="1"/>
  <c r="G12" i="3"/>
  <c r="B12" i="3" s="1"/>
  <c r="C12" i="3" s="1"/>
  <c r="G13" i="3"/>
  <c r="B13" i="3" s="1"/>
  <c r="C13" i="3" s="1"/>
  <c r="G14" i="3"/>
  <c r="B14" i="3" s="1"/>
  <c r="C14" i="3" s="1"/>
  <c r="G15" i="3"/>
  <c r="B15" i="3" s="1"/>
  <c r="C15" i="3" s="1"/>
  <c r="G16" i="3"/>
  <c r="B16" i="3" s="1"/>
  <c r="C16" i="3" s="1"/>
  <c r="G17" i="3"/>
  <c r="B17" i="3" s="1"/>
  <c r="C17" i="3" s="1"/>
  <c r="G18" i="3"/>
  <c r="B18" i="3" s="1"/>
  <c r="C18" i="3" s="1"/>
  <c r="G19" i="3"/>
  <c r="E19" i="3" s="1"/>
  <c r="F19" i="3" s="1"/>
  <c r="G20" i="3"/>
  <c r="B20" i="3" s="1"/>
  <c r="C20" i="3" s="1"/>
  <c r="G21" i="3"/>
  <c r="B21" i="3" s="1"/>
  <c r="C21" i="3" s="1"/>
  <c r="G22" i="3"/>
  <c r="E22" i="3" s="1"/>
  <c r="F22" i="3" s="1"/>
  <c r="G23" i="3"/>
  <c r="B23" i="3" s="1"/>
  <c r="C23" i="3" s="1"/>
  <c r="G24" i="3"/>
  <c r="B24" i="3" s="1"/>
  <c r="C24" i="3" s="1"/>
  <c r="G25" i="3"/>
  <c r="E25" i="3" s="1"/>
  <c r="F25" i="3" s="1"/>
  <c r="G26" i="3"/>
  <c r="B26" i="3" s="1"/>
  <c r="C26" i="3" s="1"/>
  <c r="B27" i="3"/>
  <c r="C27" i="3" s="1"/>
  <c r="G27" i="3"/>
  <c r="E27" i="3" s="1"/>
  <c r="F27" i="3" s="1"/>
  <c r="G28" i="3"/>
  <c r="B28" i="3" s="1"/>
  <c r="C28" i="3" s="1"/>
  <c r="G29" i="3"/>
  <c r="B29" i="3" s="1"/>
  <c r="C29" i="3" s="1"/>
  <c r="E30" i="3"/>
  <c r="F30" i="3" s="1"/>
  <c r="G30" i="3"/>
  <c r="B30" i="3" s="1"/>
  <c r="C30" i="3" s="1"/>
  <c r="G31" i="3"/>
  <c r="B31" i="3" s="1"/>
  <c r="C31" i="3" s="1"/>
  <c r="G32" i="3"/>
  <c r="B32" i="3" s="1"/>
  <c r="C32" i="3" s="1"/>
  <c r="G33" i="3"/>
  <c r="B33" i="3" s="1"/>
  <c r="C33" i="3" s="1"/>
  <c r="G34" i="3"/>
  <c r="B34" i="3" s="1"/>
  <c r="C34" i="3" s="1"/>
  <c r="G35" i="3"/>
  <c r="E35" i="3" s="1"/>
  <c r="F35" i="3" s="1"/>
  <c r="G36" i="3"/>
  <c r="B36" i="3" s="1"/>
  <c r="C36" i="3" s="1"/>
  <c r="G37" i="3"/>
  <c r="B37" i="3" s="1"/>
  <c r="C37" i="3" s="1"/>
  <c r="G38" i="3"/>
  <c r="B38" i="3" s="1"/>
  <c r="C38" i="3" s="1"/>
  <c r="G39" i="3"/>
  <c r="B39" i="3" s="1"/>
  <c r="C39" i="3" s="1"/>
  <c r="G40" i="3"/>
  <c r="B40" i="3" s="1"/>
  <c r="C40" i="3" s="1"/>
  <c r="E41" i="3"/>
  <c r="F41" i="3" s="1"/>
  <c r="G41" i="3"/>
  <c r="B41" i="3" s="1"/>
  <c r="C41" i="3" s="1"/>
  <c r="G42" i="3"/>
  <c r="B42" i="3" s="1"/>
  <c r="C42" i="3" s="1"/>
  <c r="G43" i="3"/>
  <c r="E43" i="3" s="1"/>
  <c r="F43" i="3" s="1"/>
  <c r="G44" i="3"/>
  <c r="B44" i="3" s="1"/>
  <c r="C44" i="3" s="1"/>
  <c r="G45" i="3"/>
  <c r="B45" i="3" s="1"/>
  <c r="C45" i="3" s="1"/>
  <c r="G2" i="3"/>
  <c r="B2" i="3" s="1"/>
  <c r="C2" i="3" s="1"/>
  <c r="B4" i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 s="1"/>
  <c r="B12" i="1"/>
  <c r="C12" i="1" s="1"/>
  <c r="D12" i="1" s="1"/>
  <c r="B13" i="1"/>
  <c r="C13" i="1" s="1"/>
  <c r="D13" i="1" s="1"/>
  <c r="E13" i="1" s="1"/>
  <c r="F13" i="1" s="1"/>
  <c r="B14" i="1"/>
  <c r="C14" i="1" s="1"/>
  <c r="B15" i="1"/>
  <c r="C15" i="1" s="1"/>
  <c r="D15" i="1" s="1"/>
  <c r="B16" i="1"/>
  <c r="C16" i="1" s="1"/>
  <c r="B17" i="1"/>
  <c r="C17" i="1" s="1"/>
  <c r="B18" i="1"/>
  <c r="B19" i="1"/>
  <c r="B20" i="1"/>
  <c r="C20" i="1" s="1"/>
  <c r="D20" i="1" s="1"/>
  <c r="B50" i="3" l="1"/>
  <c r="C50" i="3" s="1"/>
  <c r="E47" i="3"/>
  <c r="F47" i="3" s="1"/>
  <c r="E17" i="3"/>
  <c r="F17" i="3" s="1"/>
  <c r="B46" i="3"/>
  <c r="C46" i="3" s="1"/>
  <c r="B61" i="3"/>
  <c r="C61" i="3" s="1"/>
  <c r="B53" i="3"/>
  <c r="C53" i="3" s="1"/>
  <c r="E58" i="3"/>
  <c r="F58" i="3" s="1"/>
  <c r="E54" i="3"/>
  <c r="F54" i="3" s="1"/>
  <c r="E51" i="3"/>
  <c r="F51" i="3" s="1"/>
  <c r="B57" i="3"/>
  <c r="C57" i="3" s="1"/>
  <c r="B25" i="3"/>
  <c r="C25" i="3" s="1"/>
  <c r="E48" i="3"/>
  <c r="F48" i="3" s="1"/>
  <c r="E60" i="3"/>
  <c r="F60" i="3" s="1"/>
  <c r="E49" i="3"/>
  <c r="F49" i="3" s="1"/>
  <c r="E59" i="3"/>
  <c r="F59" i="3" s="1"/>
  <c r="E55" i="3"/>
  <c r="F55" i="3" s="1"/>
  <c r="E56" i="3"/>
  <c r="F56" i="3" s="1"/>
  <c r="E52" i="3"/>
  <c r="F52" i="3" s="1"/>
  <c r="E29" i="3"/>
  <c r="F29" i="3" s="1"/>
  <c r="E20" i="3"/>
  <c r="F20" i="3" s="1"/>
  <c r="E5" i="3"/>
  <c r="F5" i="3" s="1"/>
  <c r="E24" i="3"/>
  <c r="F24" i="3" s="1"/>
  <c r="E14" i="3"/>
  <c r="F14" i="3" s="1"/>
  <c r="E44" i="3"/>
  <c r="F44" i="3" s="1"/>
  <c r="E32" i="3"/>
  <c r="F32" i="3" s="1"/>
  <c r="B19" i="3"/>
  <c r="C19" i="3" s="1"/>
  <c r="E9" i="3"/>
  <c r="F9" i="3" s="1"/>
  <c r="E4" i="3"/>
  <c r="F4" i="3" s="1"/>
  <c r="E2" i="3"/>
  <c r="F2" i="3" s="1"/>
  <c r="E36" i="3"/>
  <c r="F36" i="3" s="1"/>
  <c r="E13" i="3"/>
  <c r="F13" i="3" s="1"/>
  <c r="B8" i="3"/>
  <c r="C8" i="3" s="1"/>
  <c r="E45" i="3"/>
  <c r="F45" i="3" s="1"/>
  <c r="B35" i="3"/>
  <c r="C35" i="3" s="1"/>
  <c r="E21" i="3"/>
  <c r="F21" i="3" s="1"/>
  <c r="E12" i="3"/>
  <c r="F12" i="3" s="1"/>
  <c r="E16" i="3"/>
  <c r="F16" i="3" s="1"/>
  <c r="B43" i="3"/>
  <c r="C43" i="3" s="1"/>
  <c r="E40" i="3"/>
  <c r="F40" i="3" s="1"/>
  <c r="E37" i="3"/>
  <c r="F37" i="3" s="1"/>
  <c r="E33" i="3"/>
  <c r="F33" i="3" s="1"/>
  <c r="E28" i="3"/>
  <c r="F28" i="3" s="1"/>
  <c r="B22" i="3"/>
  <c r="C22" i="3" s="1"/>
  <c r="E6" i="3"/>
  <c r="F6" i="3" s="1"/>
  <c r="E38" i="3"/>
  <c r="F38" i="3" s="1"/>
  <c r="B11" i="3"/>
  <c r="C11" i="3" s="1"/>
  <c r="E39" i="3"/>
  <c r="F39" i="3" s="1"/>
  <c r="E31" i="3"/>
  <c r="F31" i="3" s="1"/>
  <c r="E23" i="3"/>
  <c r="F23" i="3" s="1"/>
  <c r="E15" i="3"/>
  <c r="F15" i="3" s="1"/>
  <c r="E7" i="3"/>
  <c r="F7" i="3" s="1"/>
  <c r="E42" i="3"/>
  <c r="F42" i="3" s="1"/>
  <c r="E34" i="3"/>
  <c r="F34" i="3" s="1"/>
  <c r="E26" i="3"/>
  <c r="F26" i="3" s="1"/>
  <c r="E18" i="3"/>
  <c r="F18" i="3" s="1"/>
  <c r="E10" i="3"/>
  <c r="F10" i="3" s="1"/>
  <c r="E3" i="3"/>
  <c r="F3" i="3" s="1"/>
  <c r="E15" i="1"/>
  <c r="F15" i="1" s="1"/>
  <c r="D14" i="1"/>
  <c r="E14" i="1" s="1"/>
  <c r="F14" i="1" s="1"/>
  <c r="D9" i="1"/>
  <c r="E9" i="1" s="1"/>
  <c r="F9" i="1" s="1"/>
  <c r="D6" i="1"/>
  <c r="E6" i="1" s="1"/>
  <c r="F6" i="1" s="1"/>
  <c r="D17" i="1"/>
  <c r="E17" i="1" s="1"/>
  <c r="F17" i="1" s="1"/>
  <c r="D5" i="1"/>
  <c r="E5" i="1" s="1"/>
  <c r="F5" i="1" s="1"/>
  <c r="D16" i="1"/>
  <c r="G16" i="1"/>
  <c r="H16" i="1" s="1"/>
  <c r="G13" i="1"/>
  <c r="H13" i="1" s="1"/>
  <c r="G9" i="1"/>
  <c r="G5" i="1"/>
  <c r="M5" i="1" s="1"/>
  <c r="G17" i="1"/>
  <c r="G15" i="1"/>
  <c r="M15" i="1" s="1"/>
  <c r="G14" i="1"/>
  <c r="H14" i="1" s="1"/>
  <c r="I14" i="1" s="1"/>
  <c r="G8" i="1"/>
  <c r="H8" i="1" s="1"/>
  <c r="G6" i="1"/>
  <c r="M6" i="1" s="1"/>
  <c r="D7" i="1"/>
  <c r="E7" i="1" s="1"/>
  <c r="F7" i="1" s="1"/>
  <c r="E4" i="1"/>
  <c r="F4" i="1" s="1"/>
  <c r="G20" i="1"/>
  <c r="G11" i="1"/>
  <c r="E20" i="1"/>
  <c r="F20" i="1" s="1"/>
  <c r="D11" i="1"/>
  <c r="E11" i="1" s="1"/>
  <c r="F11" i="1" s="1"/>
  <c r="C18" i="1"/>
  <c r="G18" i="1" s="1"/>
  <c r="G4" i="1"/>
  <c r="E12" i="1"/>
  <c r="F12" i="1" s="1"/>
  <c r="C10" i="1"/>
  <c r="G10" i="1" s="1"/>
  <c r="G7" i="1"/>
  <c r="C19" i="1"/>
  <c r="G12" i="1"/>
  <c r="E16" i="1"/>
  <c r="F16" i="1" s="1"/>
  <c r="E8" i="1"/>
  <c r="F8" i="1" s="1"/>
  <c r="M9" i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E25" i="1" s="1"/>
  <c r="F25" i="1" s="1"/>
  <c r="B26" i="1"/>
  <c r="C26" i="1" s="1"/>
  <c r="B27" i="1"/>
  <c r="C27" i="1" s="1"/>
  <c r="D27" i="1" s="1"/>
  <c r="B28" i="1"/>
  <c r="C28" i="1" s="1"/>
  <c r="B29" i="1"/>
  <c r="C29" i="1" s="1"/>
  <c r="B30" i="1"/>
  <c r="C30" i="1" s="1"/>
  <c r="B31" i="1"/>
  <c r="C31" i="1" s="1"/>
  <c r="G31" i="1" s="1"/>
  <c r="B32" i="1"/>
  <c r="C32" i="1"/>
  <c r="B33" i="1"/>
  <c r="C33" i="1" s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G39" i="1" l="1"/>
  <c r="H39" i="1" s="1"/>
  <c r="D39" i="1"/>
  <c r="M14" i="1"/>
  <c r="M16" i="1"/>
  <c r="H6" i="1"/>
  <c r="I6" i="1" s="1"/>
  <c r="M8" i="1"/>
  <c r="J8" i="1"/>
  <c r="K8" i="1" s="1"/>
  <c r="L8" i="1" s="1"/>
  <c r="N8" i="1" s="1"/>
  <c r="O8" i="1" s="1"/>
  <c r="I8" i="1"/>
  <c r="I16" i="1"/>
  <c r="H15" i="1"/>
  <c r="H5" i="1"/>
  <c r="J5" i="1" s="1"/>
  <c r="K5" i="1" s="1"/>
  <c r="L5" i="1" s="1"/>
  <c r="N5" i="1" s="1"/>
  <c r="O5" i="1" s="1"/>
  <c r="P5" i="1" s="1"/>
  <c r="M13" i="1"/>
  <c r="I13" i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J6" i="1"/>
  <c r="K6" i="1" s="1"/>
  <c r="L6" i="1" s="1"/>
  <c r="N6" i="1" s="1"/>
  <c r="O6" i="1" s="1"/>
  <c r="P6" i="1" s="1"/>
  <c r="I5" i="1"/>
  <c r="J16" i="1"/>
  <c r="K16" i="1" s="1"/>
  <c r="L16" i="1" s="1"/>
  <c r="N16" i="1" s="1"/>
  <c r="O16" i="1" s="1"/>
  <c r="P16" i="1" s="1"/>
  <c r="M20" i="1"/>
  <c r="H20" i="1"/>
  <c r="I20" i="1" s="1"/>
  <c r="H7" i="1"/>
  <c r="J7" i="1" s="1"/>
  <c r="K7" i="1" s="1"/>
  <c r="L7" i="1" s="1"/>
  <c r="N7" i="1" s="1"/>
  <c r="O7" i="1" s="1"/>
  <c r="M7" i="1"/>
  <c r="P8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H38" i="1"/>
  <c r="J38" i="1" s="1"/>
  <c r="K38" i="1" s="1"/>
  <c r="L38" i="1" s="1"/>
  <c r="N38" i="1" s="1"/>
  <c r="O38" i="1" s="1"/>
  <c r="D48" i="1"/>
  <c r="E48" i="1" s="1"/>
  <c r="F48" i="1" s="1"/>
  <c r="G48" i="1"/>
  <c r="D44" i="1"/>
  <c r="E44" i="1" s="1"/>
  <c r="F44" i="1" s="1"/>
  <c r="H33" i="1"/>
  <c r="I33" i="1" s="1"/>
  <c r="M33" i="1"/>
  <c r="D26" i="1"/>
  <c r="E26" i="1" s="1"/>
  <c r="F26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H29" i="1"/>
  <c r="J29" i="1" s="1"/>
  <c r="K29" i="1" s="1"/>
  <c r="L29" i="1" s="1"/>
  <c r="N29" i="1" s="1"/>
  <c r="O29" i="1" s="1"/>
  <c r="M29" i="1"/>
  <c r="C23" i="1"/>
  <c r="G23" i="1" s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I7" i="1" l="1"/>
  <c r="H22" i="1"/>
  <c r="J22" i="1" s="1"/>
  <c r="K22" i="1" s="1"/>
  <c r="L22" i="1" s="1"/>
  <c r="N22" i="1" s="1"/>
  <c r="O22" i="1" s="1"/>
  <c r="I12" i="1"/>
  <c r="I17" i="1"/>
  <c r="I15" i="1"/>
  <c r="J15" i="1"/>
  <c r="K15" i="1" s="1"/>
  <c r="L15" i="1" s="1"/>
  <c r="N15" i="1" s="1"/>
  <c r="O15" i="1" s="1"/>
  <c r="P15" i="1" s="1"/>
  <c r="J4" i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7" i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L19" i="1" s="1"/>
  <c r="N19" i="1" s="1"/>
  <c r="O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22" i="1"/>
  <c r="I40" i="1"/>
  <c r="J33" i="1"/>
  <c r="K33" i="1" s="1"/>
  <c r="L33" i="1" s="1"/>
  <c r="N33" i="1" s="1"/>
  <c r="O33" i="1" s="1"/>
  <c r="P33" i="1" s="1"/>
  <c r="P31" i="1"/>
  <c r="P39" i="1"/>
  <c r="P29" i="1"/>
  <c r="P22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P27" i="1" s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 s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P19" i="1" l="1"/>
  <c r="I19" i="1"/>
  <c r="P3" i="1"/>
  <c r="P30" i="1"/>
  <c r="I30" i="1"/>
  <c r="I32" i="1"/>
  <c r="J46" i="1"/>
  <c r="K46" i="1" s="1"/>
  <c r="L46" i="1" s="1"/>
  <c r="N46" i="1" s="1"/>
  <c r="O46" i="1" s="1"/>
  <c r="P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50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<sst xmlns="http://schemas.openxmlformats.org/spreadsheetml/2006/main" count="114" uniqueCount="107">
  <si>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</si>
  <si>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</si>
  <si>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</si>
  <si>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</si>
  <si>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</si>
  <si>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</si>
  <si>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</si>
  <si>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</si>
  <si>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</si>
  <si>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</si>
  <si>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</si>
  <si>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</si>
  <si>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</si>
  <si>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</si>
  <si>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</si>
  <si>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</si>
  <si>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</si>
  <si>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</si>
  <si>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</si>
  <si>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</si>
  <si>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</si>
  <si>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</si>
  <si>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</si>
  <si>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</si>
  <si>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</si>
  <si>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</si>
  <si>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</si>
  <si>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</si>
  <si>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</si>
  <si>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</si>
  <si>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</si>
  <si>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</si>
  <si>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</si>
  <si>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</si>
  <si>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</si>
  <si>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</si>
  <si>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 xml:space="preserve">        public int Id { get; set; }</t>
  </si>
  <si>
    <t xml:space="preserve">        public string Notes { get; set; }</t>
  </si>
  <si>
    <t>DateTimeOffset</t>
  </si>
  <si>
    <t>Date</t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</si>
  <si>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</si>
  <si>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FarmTraderAssistant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"farmTraderAssistant"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</si>
  <si>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NoteEditor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"noteEditor"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</si>
  <si>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ChangeAccountManager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"changeAccountManager"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</si>
  <si>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Forwarder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"forwarder"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</si>
  <si>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</si>
  <si>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</si>
  <si>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</si>
  <si>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PulseOrderApprover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"pulseOrderApprover"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</si>
  <si>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GenerateTradingPeriods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"generateTradingPeriods"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</si>
  <si>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</si>
  <si>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SalesContractApprover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"salesContractApprover"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</si>
  <si>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GenerateFarmerInvoice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"generateFarmerInvoice"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</si>
  <si>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CreateContractPrePayments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"createContractPrePayments"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</si>
  <si>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RollPurchaseContracts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"rollPurchaseContracts"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</si>
  <si>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OilAdmin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"oilAdmin"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</si>
  <si>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SystemAdministrator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"systemAdministrator"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</si>
  <si>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IdentityManager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"identityManager"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</si>
  <si>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ChangePartnerType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"changePartnerType"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</si>
  <si>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</si>
  <si>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PoolController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"poolController"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</si>
  <si>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Finance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"finance"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</si>
  <si>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SendTradingPartnerToNetsuite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"sendTradingPartnerToNetsuite"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</si>
  <si>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CancelContracts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"cancelContracts"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</si>
  <si>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QualityControl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"qualityControl"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</si>
  <si>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</si>
  <si>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</si>
  <si>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JourneyController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"journeyController"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</si>
  <si>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ProductionManager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"productionManager"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</si>
  <si>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SampleAdministrator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"sampleAdministrator"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</si>
  <si>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ChooseBagTypes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"chooseBagTypes"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</si>
  <si>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CreateTradingPartners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"createTradingPartners"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</si>
  <si>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LabOperator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"labOperator"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</si>
  <si>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ChangePurchaseContractType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"changePurchaseContractType"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</si>
  <si>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PurchaseContractDeductions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"purchaseContractDeductions"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</si>
  <si>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DatabaseEditor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"databaseEditor"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</si>
  <si>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GeneralPurchaseApprover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"generalPurchaseApprover"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</si>
  <si>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</si>
  <si>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ShippingManager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"shippingManager"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</si>
  <si>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StorageChargeAdmin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"storageChargeAdmin"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</si>
  <si>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FeedAdmin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"feedAdmin"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</si>
  <si>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GenerateStorageInvoices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"generateStorageInvoices"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</si>
  <si>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GenerateBrokerInvoices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"generateBrokerInvoices"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</si>
  <si>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ExecuteDeferredDeliveryOrders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"executeDeferredDeliveryOrders"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</si>
  <si>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PartnerPortalManager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"partnerPortalManager"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</si>
  <si>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ContractClauseAdmin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"contractClauseAdmin"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</si>
  <si>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FxController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"fxController"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</si>
  <si>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AnalyticsAdmin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"analyticsAdmin"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</si>
  <si>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CommodityManager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"commodityManager"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</si>
  <si>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ContractPricingAdmin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"contractPricingAdmin"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</si>
  <si>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CreateMerchantInvoices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"createMerchantInvoices"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</si>
  <si>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CreatePurchaseOrderInvoices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"createPurchaseOrderInvoices"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</si>
  <si>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CreateShippingInvoice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"createShippingInvoice"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</si>
  <si>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SendTransactionsToNetsuite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"sendTransactionsToNetsuite"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</si>
  <si>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GenerateSalesInvoices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"generateSalesInvoices"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</si>
  <si>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StockAdjuster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"stockAdjuster"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</si>
  <si>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GlobalConfigManager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"globalConfigManager"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</si>
  <si>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Translator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"translator"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</si>
  <si>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PositionExcluder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"positionExcluder"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</si>
  <si>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TradingPartnerAccountApprover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"tradingPartnerAccountApprover"</t>
    </r>
    <r>
      <rPr>
        <sz val="9.8000000000000007"/>
        <color rgb="FFBDBDBD"/>
        <rFont val="JetBrains Mono"/>
        <family val="3"/>
      </rPr>
      <t>;</t>
    </r>
  </si>
  <si>
    <t>ts</t>
  </si>
  <si>
    <t>name</t>
  </si>
  <si>
    <t>value</t>
  </si>
  <si>
    <t>equals index</t>
  </si>
  <si>
    <t>const</t>
  </si>
  <si>
    <t xml:space="preserve">public const string </t>
  </si>
  <si>
    <t>camel case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</si>
</sst>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.8000000000000007"/>
      <color rgb="FF6C95EB"/>
      <name val="JetBrains Mono"/>
      <family val="3"/>
    </font>
    <font>
      <b/>
      <sz val="9.8000000000000007"/>
      <color rgb="FF66C3CC"/>
      <name val="JetBrains Mono"/>
      <family val="3"/>
    </font>
    <font>
      <sz val="9.8000000000000007"/>
      <color rgb="FFBDBDBD"/>
      <name val="JetBrains Mono"/>
      <family val="3"/>
    </font>
    <font>
      <sz val="9.8000000000000007"/>
      <color rgb="FFC9A26D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3" fillId="3" borderId="0" xfId="0" applyFont="1" applyFill="1"/>
    <xf numFmtId="0" fontId="0" fillId="0" borderId="0" xfId="0" applyFont="1"/>
    <xf numFmtId="0" fontId="1" fillId="2" borderId="0" xfId="1" applyAlignment="1">
      <alignment horizont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26" sqref="A26"/>
    </sheetView>
  </sheetViews>
  <sheetFormatPr defaultColWidth="9.109375" defaultRowHeight="14.4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>
      <c r="A2" s="4" t="s">
        <v>36</v>
      </c>
      <c r="B2" s="4">
        <f>FIND("public ",A2)+7</f>
        <v>16</v>
      </c>
      <c r="C2" s="4">
        <f>FIND(" ",A2,B2)+1</f>
        <v>20</v>
      </c>
      <c r="D2" s="4">
        <f>FIND(" ",A2,C2)</f>
        <v>22</v>
      </c>
      <c r="E2" s="4" t="str">
        <f>MID(A2,C2,D2-C2)</f>
        <v>Id</v>
      </c>
      <c r="F2" s="4" t="str">
        <f xml:space="preserve"> CONCATENATE(LOWER(LEFT(E2,1)), RIGHT(E2,LEN(E2)-1))</f>
        <v>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NOT(ISERROR(VLOOKUP(J2,Types!$D$3:$D$34,1,FALSE)))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IFERROR(VLOOKUP(N2,Types!$A$3:$B$28,2,FALSE),N2)</f>
        <v>number</v>
      </c>
      <c r="P2" s="6" t="str">
        <f>IFERROR(F2&amp;IF(M2,"?: ",": ")&amp;O2&amp;IF(K2,"[]","")&amp;";","")</f>
        <v>id: number;</v>
      </c>
    </row>
    <row r="3" spans="1:18">
      <c r="A3" s="4" t="s">
        <v>37</v>
      </c>
      <c r="B3" s="4">
        <f>FIND("public ",A3)+7</f>
        <v>16</v>
      </c>
      <c r="C3" s="4">
        <f>FIND(" ",A3,B3)+1</f>
        <v>23</v>
      </c>
      <c r="D3" s="4">
        <f>FIND(" ",A3,C3)</f>
        <v>28</v>
      </c>
      <c r="E3" s="4" t="str">
        <f>MID(A3,C3,D3-C3)</f>
        <v>Notes</v>
      </c>
      <c r="F3" s="4" t="str">
        <f t="shared" ref="F3:F50" si="3" xml:space="preserve"> CONCATENATE(LOWER(LEFT(E3,1)), RIGHT(E3,LEN(E3)-1))</f>
        <v>notes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NOT(ISERROR(VLOOKUP(J3,Types!$D$3:$D$34,1,FALSE)))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IFERROR(VLOOKUP(N3,Types!$A$3:$B$28,2,FALSE),N3)</f>
        <v>string</v>
      </c>
      <c r="P3" s="6" t="str">
        <f t="shared" ref="P3:P50" si="9">IFERROR(F3&amp;IF(M3,"?: ",": ")&amp;O3&amp;IF(K3,"[]","")&amp;";","")</f>
        <v>notes: string;</v>
      </c>
    </row>
    <row r="4" spans="1:18">
      <c r="A4" s="7"/>
      <c r="B4" s="4" t="e">
        <f t="shared" ref="B4:B50" si="10">FIND("public ",A4)+7</f>
        <v>#VALUE!</v>
      </c>
      <c r="C4" s="4" t="e">
        <f t="shared" ref="C4:C50" si="11">FIND(" ",A4,B4)+1</f>
        <v>#VALUE!</v>
      </c>
      <c r="D4" s="4" t="e">
        <f t="shared" ref="D4:D50" si="12">FIND(" ",A4,C4)</f>
        <v>#VALUE!</v>
      </c>
      <c r="E4" s="4" t="e">
        <f t="shared" ref="E4:E50" si="13">MID(A4,C4,D4-C4)</f>
        <v>#VALUE!</v>
      </c>
      <c r="F4" s="4" t="e">
        <f t="shared" si="3"/>
        <v>#VALUE!</v>
      </c>
      <c r="G4" s="4" t="e">
        <f t="shared" ref="G4:G50" si="14">MID(A4,B4,C4-B4-1)</f>
        <v>#VALUE!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NOT(ISERROR(VLOOKUP(J4,Types!$D$3:$D$34,1,FALSE)))</f>
        <v>0</v>
      </c>
      <c r="L4" s="4" t="e">
        <f t="shared" si="6"/>
        <v>#VALUE!</v>
      </c>
      <c r="M4" s="4" t="b">
        <f t="shared" si="7"/>
        <v>0</v>
      </c>
      <c r="N4" s="4" t="e">
        <f t="shared" si="8"/>
        <v>#VALUE!</v>
      </c>
      <c r="O4" s="4" t="e">
        <f>IFERROR(VLOOKUP(N4,Types!$A$3:$B$28,2,FALSE),N4)</f>
        <v>#VALUE!</v>
      </c>
      <c r="P4" s="6" t="str">
        <f t="shared" si="9"/>
        <v/>
      </c>
    </row>
    <row r="5" spans="1:18">
      <c r="B5" s="4" t="e">
        <f t="shared" si="10"/>
        <v>#VALUE!</v>
      </c>
      <c r="C5" s="4" t="e">
        <f t="shared" si="11"/>
        <v>#VALUE!</v>
      </c>
      <c r="D5" s="4" t="e">
        <f t="shared" si="12"/>
        <v>#VALUE!</v>
      </c>
      <c r="E5" s="4" t="e">
        <f t="shared" si="13"/>
        <v>#VALUE!</v>
      </c>
      <c r="F5" s="4" t="e">
        <f t="shared" si="3"/>
        <v>#VALUE!</v>
      </c>
      <c r="G5" s="4" t="e">
        <f t="shared" si="14"/>
        <v>#VALUE!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NOT(ISERROR(VLOOKUP(J5,Types!$D$3:$D$34,1,FALSE)))</f>
        <v>0</v>
      </c>
      <c r="L5" s="4" t="e">
        <f t="shared" si="6"/>
        <v>#VALUE!</v>
      </c>
      <c r="M5" s="4" t="b">
        <f t="shared" si="7"/>
        <v>0</v>
      </c>
      <c r="N5" s="4" t="e">
        <f t="shared" si="8"/>
        <v>#VALUE!</v>
      </c>
      <c r="O5" s="4" t="e">
        <f>IFERROR(VLOOKUP(N5,Types!$A$3:$B$28,2,FALSE),N5)</f>
        <v>#VALUE!</v>
      </c>
      <c r="P5" s="6" t="str">
        <f t="shared" si="9"/>
        <v/>
      </c>
    </row>
    <row r="6" spans="1:18">
      <c r="B6" s="4" t="e">
        <f t="shared" si="10"/>
        <v>#VALUE!</v>
      </c>
      <c r="C6" s="4" t="e">
        <f t="shared" si="11"/>
        <v>#VALUE!</v>
      </c>
      <c r="D6" s="4" t="e">
        <f t="shared" si="12"/>
        <v>#VALUE!</v>
      </c>
      <c r="E6" s="4" t="e">
        <f t="shared" si="13"/>
        <v>#VALUE!</v>
      </c>
      <c r="F6" s="4" t="e">
        <f t="shared" si="3"/>
        <v>#VALUE!</v>
      </c>
      <c r="G6" s="4" t="e">
        <f t="shared" si="14"/>
        <v>#VALUE!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NOT(ISERROR(VLOOKUP(J6,Types!$D$3:$D$34,1,FALSE)))</f>
        <v>0</v>
      </c>
      <c r="L6" s="4" t="e">
        <f t="shared" si="6"/>
        <v>#VALUE!</v>
      </c>
      <c r="M6" s="4" t="b">
        <f t="shared" si="7"/>
        <v>0</v>
      </c>
      <c r="N6" s="4" t="e">
        <f t="shared" si="8"/>
        <v>#VALUE!</v>
      </c>
      <c r="O6" s="4" t="e">
        <f>IFERROR(VLOOKUP(N6,Types!$A$3:$B$28,2,FALSE),N6)</f>
        <v>#VALUE!</v>
      </c>
      <c r="P6" s="6" t="str">
        <f t="shared" si="9"/>
        <v/>
      </c>
    </row>
    <row r="7" spans="1:18">
      <c r="B7" s="4" t="e">
        <f t="shared" si="10"/>
        <v>#VALUE!</v>
      </c>
      <c r="C7" s="4" t="e">
        <f t="shared" si="11"/>
        <v>#VALUE!</v>
      </c>
      <c r="D7" s="4" t="e">
        <f t="shared" si="12"/>
        <v>#VALUE!</v>
      </c>
      <c r="E7" s="4" t="e">
        <f t="shared" si="13"/>
        <v>#VALUE!</v>
      </c>
      <c r="F7" s="4" t="e">
        <f t="shared" si="3"/>
        <v>#VALUE!</v>
      </c>
      <c r="G7" s="4" t="e">
        <f t="shared" si="14"/>
        <v>#VALUE!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NOT(ISERROR(VLOOKUP(J7,Types!$D$3:$D$34,1,FALSE)))</f>
        <v>0</v>
      </c>
      <c r="L7" s="4" t="e">
        <f t="shared" si="6"/>
        <v>#VALUE!</v>
      </c>
      <c r="M7" s="4" t="b">
        <f t="shared" si="7"/>
        <v>0</v>
      </c>
      <c r="N7" s="4" t="e">
        <f t="shared" si="8"/>
        <v>#VALUE!</v>
      </c>
      <c r="O7" s="4" t="e">
        <f>IFERROR(VLOOKUP(N7,Types!$A$3:$B$28,2,FALSE),N7)</f>
        <v>#VALUE!</v>
      </c>
      <c r="P7" s="6" t="str">
        <f t="shared" si="9"/>
        <v/>
      </c>
    </row>
    <row r="8" spans="1:18">
      <c r="B8" s="4" t="e">
        <f t="shared" si="10"/>
        <v>#VALUE!</v>
      </c>
      <c r="C8" s="4" t="e">
        <f t="shared" si="11"/>
        <v>#VALUE!</v>
      </c>
      <c r="D8" s="4" t="e">
        <f t="shared" si="12"/>
        <v>#VALUE!</v>
      </c>
      <c r="E8" s="4" t="e">
        <f t="shared" si="13"/>
        <v>#VALUE!</v>
      </c>
      <c r="F8" s="4" t="e">
        <f t="shared" si="3"/>
        <v>#VALUE!</v>
      </c>
      <c r="G8" s="4" t="e">
        <f t="shared" si="14"/>
        <v>#VALUE!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NOT(ISERROR(VLOOKUP(J8,Types!$D$3:$D$34,1,FALSE)))</f>
        <v>0</v>
      </c>
      <c r="L8" s="4" t="e">
        <f t="shared" si="6"/>
        <v>#VALUE!</v>
      </c>
      <c r="M8" s="4" t="b">
        <f t="shared" si="7"/>
        <v>0</v>
      </c>
      <c r="N8" s="4" t="e">
        <f t="shared" si="8"/>
        <v>#VALUE!</v>
      </c>
      <c r="O8" s="4" t="e">
        <f>IFERROR(VLOOKUP(N8,Types!$A$3:$B$28,2,FALSE),N8)</f>
        <v>#VALUE!</v>
      </c>
      <c r="P8" s="6" t="str">
        <f t="shared" si="9"/>
        <v/>
      </c>
    </row>
    <row r="9" spans="1:18">
      <c r="B9" s="4" t="e">
        <f t="shared" si="10"/>
        <v>#VALUE!</v>
      </c>
      <c r="C9" s="4" t="e">
        <f t="shared" si="11"/>
        <v>#VALUE!</v>
      </c>
      <c r="D9" s="4" t="e">
        <f t="shared" si="12"/>
        <v>#VALUE!</v>
      </c>
      <c r="E9" s="4" t="e">
        <f t="shared" si="13"/>
        <v>#VALUE!</v>
      </c>
      <c r="F9" s="4" t="e">
        <f t="shared" si="3"/>
        <v>#VALUE!</v>
      </c>
      <c r="G9" s="4" t="e">
        <f t="shared" si="14"/>
        <v>#VALUE!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NOT(ISERROR(VLOOKUP(J9,Types!$D$3:$D$34,1,FALSE)))</f>
        <v>0</v>
      </c>
      <c r="L9" s="4" t="e">
        <f t="shared" si="6"/>
        <v>#VALUE!</v>
      </c>
      <c r="M9" s="4" t="b">
        <f t="shared" si="7"/>
        <v>0</v>
      </c>
      <c r="N9" s="4" t="e">
        <f t="shared" si="8"/>
        <v>#VALUE!</v>
      </c>
      <c r="O9" s="4" t="e">
        <f>IFERROR(VLOOKUP(N9,Types!$A$3:$B$28,2,FALSE),N9)</f>
        <v>#VALUE!</v>
      </c>
      <c r="P9" s="6" t="str">
        <f t="shared" si="9"/>
        <v/>
      </c>
    </row>
    <row r="10" spans="1:18">
      <c r="B10" s="4" t="e">
        <f t="shared" si="10"/>
        <v>#VALUE!</v>
      </c>
      <c r="C10" s="4" t="e">
        <f t="shared" si="11"/>
        <v>#VALUE!</v>
      </c>
      <c r="D10" s="4" t="e">
        <f t="shared" si="12"/>
        <v>#VALUE!</v>
      </c>
      <c r="E10" s="4" t="e">
        <f t="shared" si="13"/>
        <v>#VALUE!</v>
      </c>
      <c r="F10" s="4" t="e">
        <f t="shared" si="3"/>
        <v>#VALUE!</v>
      </c>
      <c r="G10" s="4" t="e">
        <f t="shared" si="14"/>
        <v>#VALUE!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NOT(ISERROR(VLOOKUP(J10,Types!$D$3:$D$34,1,FALSE)))</f>
        <v>0</v>
      </c>
      <c r="L10" s="4" t="e">
        <f t="shared" si="6"/>
        <v>#VALUE!</v>
      </c>
      <c r="M10" s="4" t="b">
        <f t="shared" si="7"/>
        <v>0</v>
      </c>
      <c r="N10" s="4" t="e">
        <f t="shared" si="8"/>
        <v>#VALUE!</v>
      </c>
      <c r="O10" s="4" t="e">
        <f>IFERROR(VLOOKUP(N10,Types!$A$3:$B$28,2,FALSE),N10)</f>
        <v>#VALUE!</v>
      </c>
      <c r="P10" s="6" t="str">
        <f t="shared" si="9"/>
        <v/>
      </c>
    </row>
    <row r="11" spans="1:18">
      <c r="B11" s="4" t="e">
        <f t="shared" si="10"/>
        <v>#VALUE!</v>
      </c>
      <c r="C11" s="4" t="e">
        <f t="shared" si="11"/>
        <v>#VALUE!</v>
      </c>
      <c r="D11" s="4" t="e">
        <f t="shared" si="12"/>
        <v>#VALUE!</v>
      </c>
      <c r="E11" s="4" t="e">
        <f t="shared" si="13"/>
        <v>#VALUE!</v>
      </c>
      <c r="F11" s="4" t="e">
        <f t="shared" si="3"/>
        <v>#VALUE!</v>
      </c>
      <c r="G11" s="4" t="e">
        <f t="shared" si="14"/>
        <v>#VALUE!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NOT(ISERROR(VLOOKUP(J11,Types!$D$3:$D$34,1,FALSE)))</f>
        <v>0</v>
      </c>
      <c r="L11" s="4" t="e">
        <f t="shared" si="6"/>
        <v>#VALUE!</v>
      </c>
      <c r="M11" s="4" t="b">
        <f t="shared" si="7"/>
        <v>0</v>
      </c>
      <c r="N11" s="4" t="e">
        <f t="shared" si="8"/>
        <v>#VALUE!</v>
      </c>
      <c r="O11" s="4" t="e">
        <f>IFERROR(VLOOKUP(N11,Types!$A$3:$B$28,2,FALSE),N11)</f>
        <v>#VALUE!</v>
      </c>
      <c r="P11" s="6" t="str">
        <f t="shared" si="9"/>
        <v/>
      </c>
    </row>
    <row r="12" spans="1:18">
      <c r="B12" s="4" t="e">
        <f t="shared" si="10"/>
        <v>#VALUE!</v>
      </c>
      <c r="C12" s="4" t="e">
        <f t="shared" si="11"/>
        <v>#VALUE!</v>
      </c>
      <c r="D12" s="4" t="e">
        <f t="shared" si="12"/>
        <v>#VALUE!</v>
      </c>
      <c r="E12" s="4" t="e">
        <f t="shared" si="13"/>
        <v>#VALUE!</v>
      </c>
      <c r="F12" s="4" t="e">
        <f t="shared" si="3"/>
        <v>#VALUE!</v>
      </c>
      <c r="G12" s="4" t="e">
        <f t="shared" si="14"/>
        <v>#VALUE!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NOT(ISERROR(VLOOKUP(J12,Types!$D$3:$D$34,1,FALSE)))</f>
        <v>0</v>
      </c>
      <c r="L12" s="4" t="e">
        <f t="shared" si="6"/>
        <v>#VALUE!</v>
      </c>
      <c r="M12" s="4" t="b">
        <f t="shared" si="7"/>
        <v>0</v>
      </c>
      <c r="N12" s="4" t="e">
        <f t="shared" si="8"/>
        <v>#VALUE!</v>
      </c>
      <c r="O12" s="4" t="e">
        <f>IFERROR(VLOOKUP(N12,Types!$A$3:$B$28,2,FALSE),N12)</f>
        <v>#VALUE!</v>
      </c>
      <c r="P12" s="6" t="str">
        <f t="shared" si="9"/>
        <v/>
      </c>
    </row>
    <row r="13" spans="1:18">
      <c r="B13" s="4" t="e">
        <f t="shared" si="10"/>
        <v>#VALUE!</v>
      </c>
      <c r="C13" s="4" t="e">
        <f t="shared" si="11"/>
        <v>#VALUE!</v>
      </c>
      <c r="D13" s="4" t="e">
        <f t="shared" si="12"/>
        <v>#VALUE!</v>
      </c>
      <c r="E13" s="4" t="e">
        <f t="shared" si="13"/>
        <v>#VALUE!</v>
      </c>
      <c r="F13" s="4" t="e">
        <f t="shared" si="3"/>
        <v>#VALUE!</v>
      </c>
      <c r="G13" s="4" t="e">
        <f t="shared" si="14"/>
        <v>#VALUE!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NOT(ISERROR(VLOOKUP(J13,Types!$D$3:$D$34,1,FALSE)))</f>
        <v>0</v>
      </c>
      <c r="L13" s="4" t="e">
        <f t="shared" si="6"/>
        <v>#VALUE!</v>
      </c>
      <c r="M13" s="4" t="b">
        <f t="shared" si="7"/>
        <v>0</v>
      </c>
      <c r="N13" s="4" t="e">
        <f t="shared" si="8"/>
        <v>#VALUE!</v>
      </c>
      <c r="O13" s="4" t="e">
        <f>IFERROR(VLOOKUP(N13,Types!$A$3:$B$28,2,FALSE),N13)</f>
        <v>#VALUE!</v>
      </c>
      <c r="P13" s="6" t="str">
        <f t="shared" si="9"/>
        <v/>
      </c>
    </row>
    <row r="14" spans="1:18">
      <c r="B14" s="4" t="e">
        <f t="shared" si="10"/>
        <v>#VALUE!</v>
      </c>
      <c r="C14" s="4" t="e">
        <f t="shared" si="11"/>
        <v>#VALUE!</v>
      </c>
      <c r="D14" s="4" t="e">
        <f t="shared" si="12"/>
        <v>#VALUE!</v>
      </c>
      <c r="E14" s="4" t="e">
        <f t="shared" si="13"/>
        <v>#VALUE!</v>
      </c>
      <c r="F14" s="4" t="e">
        <f t="shared" si="3"/>
        <v>#VALUE!</v>
      </c>
      <c r="G14" s="4" t="e">
        <f t="shared" si="14"/>
        <v>#VALUE!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NOT(ISERROR(VLOOKUP(J14,Types!$D$3:$D$34,1,FALSE)))</f>
        <v>0</v>
      </c>
      <c r="L14" s="4" t="e">
        <f t="shared" si="6"/>
        <v>#VALUE!</v>
      </c>
      <c r="M14" s="4" t="b">
        <f t="shared" si="7"/>
        <v>0</v>
      </c>
      <c r="N14" s="4" t="e">
        <f t="shared" si="8"/>
        <v>#VALUE!</v>
      </c>
      <c r="O14" s="4" t="e">
        <f>IFERROR(VLOOKUP(N14,Types!$A$3:$B$28,2,FALSE),N14)</f>
        <v>#VALUE!</v>
      </c>
      <c r="P14" s="6" t="str">
        <f t="shared" si="9"/>
        <v/>
      </c>
    </row>
    <row r="15" spans="1:18">
      <c r="B15" s="4" t="e">
        <f t="shared" si="10"/>
        <v>#VALUE!</v>
      </c>
      <c r="C15" s="4" t="e">
        <f t="shared" si="11"/>
        <v>#VALUE!</v>
      </c>
      <c r="D15" s="4" t="e">
        <f t="shared" si="12"/>
        <v>#VALUE!</v>
      </c>
      <c r="E15" s="4" t="e">
        <f t="shared" si="13"/>
        <v>#VALUE!</v>
      </c>
      <c r="F15" s="4" t="e">
        <f t="shared" si="3"/>
        <v>#VALUE!</v>
      </c>
      <c r="G15" s="4" t="e">
        <f t="shared" si="14"/>
        <v>#VALUE!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NOT(ISERROR(VLOOKUP(J15,Types!$D$3:$D$34,1,FALSE)))</f>
        <v>0</v>
      </c>
      <c r="L15" s="4" t="e">
        <f t="shared" si="6"/>
        <v>#VALUE!</v>
      </c>
      <c r="M15" s="4" t="b">
        <f t="shared" si="7"/>
        <v>0</v>
      </c>
      <c r="N15" s="4" t="e">
        <f t="shared" si="8"/>
        <v>#VALUE!</v>
      </c>
      <c r="O15" s="4" t="e">
        <f>IFERROR(VLOOKUP(N15,Types!$A$3:$B$28,2,FALSE),N15)</f>
        <v>#VALUE!</v>
      </c>
      <c r="P15" s="6" t="str">
        <f t="shared" si="9"/>
        <v/>
      </c>
    </row>
    <row r="16" spans="1:18">
      <c r="B16" s="4" t="e">
        <f t="shared" si="10"/>
        <v>#VALUE!</v>
      </c>
      <c r="C16" s="4" t="e">
        <f t="shared" si="11"/>
        <v>#VALUE!</v>
      </c>
      <c r="D16" s="4" t="e">
        <f t="shared" si="12"/>
        <v>#VALUE!</v>
      </c>
      <c r="E16" s="4" t="e">
        <f t="shared" si="13"/>
        <v>#VALUE!</v>
      </c>
      <c r="F16" s="4" t="e">
        <f t="shared" si="3"/>
        <v>#VALUE!</v>
      </c>
      <c r="G16" s="4" t="e">
        <f t="shared" si="14"/>
        <v>#VALUE!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NOT(ISERROR(VLOOKUP(J16,Types!$D$3:$D$34,1,FALSE)))</f>
        <v>0</v>
      </c>
      <c r="L16" s="4" t="e">
        <f t="shared" si="6"/>
        <v>#VALUE!</v>
      </c>
      <c r="M16" s="4" t="b">
        <f t="shared" si="7"/>
        <v>0</v>
      </c>
      <c r="N16" s="4" t="e">
        <f t="shared" si="8"/>
        <v>#VALUE!</v>
      </c>
      <c r="O16" s="4" t="e">
        <f>IFERROR(VLOOKUP(N16,Types!$A$3:$B$28,2,FALSE),N16)</f>
        <v>#VALUE!</v>
      </c>
      <c r="P16" s="6" t="str">
        <f t="shared" si="9"/>
        <v/>
      </c>
    </row>
    <row r="17" spans="2:16">
      <c r="B17" s="4" t="e">
        <f t="shared" si="10"/>
        <v>#VALUE!</v>
      </c>
      <c r="C17" s="4" t="e">
        <f t="shared" si="11"/>
        <v>#VALUE!</v>
      </c>
      <c r="D17" s="4" t="e">
        <f t="shared" si="12"/>
        <v>#VALUE!</v>
      </c>
      <c r="E17" s="4" t="e">
        <f t="shared" si="13"/>
        <v>#VALUE!</v>
      </c>
      <c r="F17" s="4" t="e">
        <f t="shared" si="3"/>
        <v>#VALUE!</v>
      </c>
      <c r="G17" s="4" t="e">
        <f t="shared" si="14"/>
        <v>#VALUE!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NOT(ISERROR(VLOOKUP(J17,Types!$D$3:$D$34,1,FALSE)))</f>
        <v>0</v>
      </c>
      <c r="L17" s="4" t="e">
        <f t="shared" si="6"/>
        <v>#VALUE!</v>
      </c>
      <c r="M17" s="4" t="b">
        <f t="shared" si="7"/>
        <v>0</v>
      </c>
      <c r="N17" s="4" t="e">
        <f t="shared" si="8"/>
        <v>#VALUE!</v>
      </c>
      <c r="O17" s="4" t="e">
        <f>IFERROR(VLOOKUP(N17,Types!$A$3:$B$28,2,FALSE),N17)</f>
        <v>#VALUE!</v>
      </c>
      <c r="P17" s="6" t="str">
        <f t="shared" si="9"/>
        <v/>
      </c>
    </row>
    <row r="18" spans="2:16">
      <c r="B18" s="4" t="e">
        <f t="shared" si="10"/>
        <v>#VALUE!</v>
      </c>
      <c r="C18" s="4" t="e">
        <f t="shared" si="11"/>
        <v>#VALUE!</v>
      </c>
      <c r="D18" s="4" t="e">
        <f t="shared" si="12"/>
        <v>#VALUE!</v>
      </c>
      <c r="E18" s="4" t="e">
        <f t="shared" si="13"/>
        <v>#VALUE!</v>
      </c>
      <c r="F18" s="4" t="e">
        <f t="shared" si="3"/>
        <v>#VALUE!</v>
      </c>
      <c r="G18" s="4" t="e">
        <f t="shared" si="14"/>
        <v>#VALUE!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NOT(ISERROR(VLOOKUP(J18,Types!$D$3:$D$34,1,FALSE)))</f>
        <v>0</v>
      </c>
      <c r="L18" s="4" t="e">
        <f t="shared" si="6"/>
        <v>#VALUE!</v>
      </c>
      <c r="M18" s="4" t="b">
        <f t="shared" si="7"/>
        <v>0</v>
      </c>
      <c r="N18" s="4" t="e">
        <f t="shared" si="8"/>
        <v>#VALUE!</v>
      </c>
      <c r="O18" s="4" t="e">
        <f>IFERROR(VLOOKUP(N18,Types!$A$3:$B$28,2,FALSE),N18)</f>
        <v>#VALUE!</v>
      </c>
      <c r="P18" s="6" t="str">
        <f t="shared" si="9"/>
        <v/>
      </c>
    </row>
    <row r="19" spans="2:16">
      <c r="B19" s="4" t="e">
        <f t="shared" si="10"/>
        <v>#VALUE!</v>
      </c>
      <c r="C19" s="4" t="e">
        <f t="shared" si="11"/>
        <v>#VALUE!</v>
      </c>
      <c r="D19" s="4" t="e">
        <f t="shared" si="12"/>
        <v>#VALUE!</v>
      </c>
      <c r="E19" s="4" t="e">
        <f t="shared" si="13"/>
        <v>#VALUE!</v>
      </c>
      <c r="F19" s="4" t="e">
        <f t="shared" si="3"/>
        <v>#VALUE!</v>
      </c>
      <c r="G19" s="4" t="e">
        <f t="shared" si="14"/>
        <v>#VALUE!</v>
      </c>
      <c r="H19" s="4">
        <f t="shared" si="0"/>
        <v>-1</v>
      </c>
      <c r="I19" s="4">
        <f t="shared" si="4"/>
        <v>-1</v>
      </c>
      <c r="J19" s="4" t="str">
        <f t="shared" si="5"/>
        <v/>
      </c>
      <c r="K19" s="4" t="b">
        <f>NOT(ISERROR(VLOOKUP(J19,Types!$D$3:$D$34,1,FALSE)))</f>
        <v>0</v>
      </c>
      <c r="L19" s="4" t="e">
        <f t="shared" si="6"/>
        <v>#VALUE!</v>
      </c>
      <c r="M19" s="4" t="b">
        <f t="shared" si="7"/>
        <v>0</v>
      </c>
      <c r="N19" s="4" t="e">
        <f t="shared" si="8"/>
        <v>#VALUE!</v>
      </c>
      <c r="O19" s="4" t="e">
        <f>IFERROR(VLOOKUP(N19,Types!$A$3:$B$28,2,FALSE),N19)</f>
        <v>#VALUE!</v>
      </c>
      <c r="P19" s="6" t="str">
        <f t="shared" si="9"/>
        <v/>
      </c>
    </row>
    <row r="20" spans="2:16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NOT(ISERROR(VLOOKUP(J20,Types!$D$3:$D$34,1,FALSE)))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IFERROR(VLOOKUP(N20,Types!$A$3:$B$28,2,FALSE),N20)</f>
        <v>#VALUE!</v>
      </c>
      <c r="P20" s="6" t="str">
        <f t="shared" si="9"/>
        <v/>
      </c>
    </row>
    <row r="21" spans="2:16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NOT(ISERROR(VLOOKUP(J21,Types!$D$3:$D$34,1,FALSE)))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IFERROR(VLOOKUP(N21,Types!$A$3:$B$28,2,FALSE),N21)</f>
        <v>#VALUE!</v>
      </c>
      <c r="P21" s="6" t="str">
        <f t="shared" si="9"/>
        <v/>
      </c>
    </row>
    <row r="22" spans="2:16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NOT(ISERROR(VLOOKUP(J22,Types!$D$3:$D$34,1,FALSE)))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IFERROR(VLOOKUP(N22,Types!$A$3:$B$28,2,FALSE),N22)</f>
        <v>#VALUE!</v>
      </c>
      <c r="P22" s="6" t="str">
        <f t="shared" si="9"/>
        <v/>
      </c>
    </row>
    <row r="23" spans="2:16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NOT(ISERROR(VLOOKUP(J23,Types!$D$3:$D$34,1,FALSE)))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IFERROR(VLOOKUP(N23,Types!$A$3:$B$28,2,FALSE),N23)</f>
        <v>#VALUE!</v>
      </c>
      <c r="P23" s="6" t="str">
        <f t="shared" si="9"/>
        <v/>
      </c>
    </row>
    <row r="24" spans="2:16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NOT(ISERROR(VLOOKUP(J24,Types!$D$3:$D$34,1,FALSE)))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IFERROR(VLOOKUP(N24,Types!$A$3:$B$28,2,FALSE),N24)</f>
        <v>#VALUE!</v>
      </c>
      <c r="P24" s="6" t="str">
        <f t="shared" si="9"/>
        <v/>
      </c>
    </row>
    <row r="25" spans="2:16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NOT(ISERROR(VLOOKUP(J25,Types!$D$3:$D$34,1,FALSE)))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IFERROR(VLOOKUP(N25,Types!$A$3:$B$28,2,FALSE),N25)</f>
        <v>#VALUE!</v>
      </c>
      <c r="P25" s="6" t="str">
        <f t="shared" si="9"/>
        <v/>
      </c>
    </row>
    <row r="26" spans="2:16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NOT(ISERROR(VLOOKUP(J26,Types!$D$3:$D$34,1,FALSE)))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IFERROR(VLOOKUP(N26,Types!$A$3:$B$28,2,FALSE),N26)</f>
        <v>#VALUE!</v>
      </c>
      <c r="P26" s="6" t="str">
        <f t="shared" si="9"/>
        <v/>
      </c>
    </row>
    <row r="27" spans="2:16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NOT(ISERROR(VLOOKUP(J27,Types!$D$3:$D$34,1,FALSE)))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IFERROR(VLOOKUP(N27,Types!$A$3:$B$28,2,FALSE),N27)</f>
        <v>#VALUE!</v>
      </c>
      <c r="P27" s="6" t="str">
        <f t="shared" si="9"/>
        <v/>
      </c>
    </row>
    <row r="28" spans="2:16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NOT(ISERROR(VLOOKUP(J28,Types!$D$3:$D$34,1,FALSE)))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IFERROR(VLOOKUP(N28,Types!$A$3:$B$28,2,FALSE),N28)</f>
        <v>#VALUE!</v>
      </c>
      <c r="P28" s="6" t="str">
        <f t="shared" si="9"/>
        <v/>
      </c>
    </row>
    <row r="29" spans="2:16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NOT(ISERROR(VLOOKUP(J29,Types!$D$3:$D$34,1,FALSE)))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IFERROR(VLOOKUP(N29,Types!$A$3:$B$28,2,FALSE),N29)</f>
        <v>#VALUE!</v>
      </c>
      <c r="P29" s="6" t="str">
        <f t="shared" si="9"/>
        <v/>
      </c>
    </row>
    <row r="30" spans="2:16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NOT(ISERROR(VLOOKUP(J30,Types!$D$3:$D$34,1,FALSE)))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IFERROR(VLOOKUP(N30,Types!$A$3:$B$28,2,FALSE),N30)</f>
        <v>#VALUE!</v>
      </c>
      <c r="P30" s="6" t="str">
        <f t="shared" si="9"/>
        <v/>
      </c>
    </row>
    <row r="31" spans="2:16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NOT(ISERROR(VLOOKUP(J31,Types!$D$3:$D$34,1,FALSE)))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IFERROR(VLOOKUP(N31,Types!$A$3:$B$28,2,FALSE),N31)</f>
        <v>#VALUE!</v>
      </c>
      <c r="P31" s="6" t="str">
        <f t="shared" si="9"/>
        <v/>
      </c>
    </row>
    <row r="32" spans="2:16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NOT(ISERROR(VLOOKUP(J32,Types!$D$3:$D$34,1,FALSE)))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IFERROR(VLOOKUP(N32,Types!$A$3:$B$28,2,FALSE),N32)</f>
        <v>#VALUE!</v>
      </c>
      <c r="P32" s="6" t="str">
        <f t="shared" si="9"/>
        <v/>
      </c>
    </row>
    <row r="33" spans="2:16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NOT(ISERROR(VLOOKUP(J33,Types!$D$3:$D$34,1,FALSE)))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IFERROR(VLOOKUP(N33,Types!$A$3:$B$28,2,FALSE),N33)</f>
        <v>#VALUE!</v>
      </c>
      <c r="P33" s="6" t="str">
        <f t="shared" si="9"/>
        <v/>
      </c>
    </row>
    <row r="34" spans="2:16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NOT(ISERROR(VLOOKUP(J34,Types!$D$3:$D$34,1,FALSE)))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IFERROR(VLOOKUP(N34,Types!$A$3:$B$28,2,FALSE),N34)</f>
        <v>#VALUE!</v>
      </c>
      <c r="P34" s="6" t="str">
        <f t="shared" si="9"/>
        <v/>
      </c>
    </row>
    <row r="35" spans="2:16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NOT(ISERROR(VLOOKUP(J35,Types!$D$3:$D$34,1,FALSE)))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IFERROR(VLOOKUP(N35,Types!$A$3:$B$28,2,FALSE),N35)</f>
        <v>#VALUE!</v>
      </c>
      <c r="P35" s="6" t="str">
        <f t="shared" si="9"/>
        <v/>
      </c>
    </row>
    <row r="36" spans="2:16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NOT(ISERROR(VLOOKUP(J36,Types!$D$3:$D$34,1,FALSE)))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IFERROR(VLOOKUP(N36,Types!$A$3:$B$28,2,FALSE),N36)</f>
        <v>#VALUE!</v>
      </c>
      <c r="P36" s="6" t="str">
        <f t="shared" si="9"/>
        <v/>
      </c>
    </row>
    <row r="37" spans="2:16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NOT(ISERROR(VLOOKUP(J37,Types!$D$3:$D$34,1,FALSE)))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IFERROR(VLOOKUP(N37,Types!$A$3:$B$28,2,FALSE),N37)</f>
        <v>#VALUE!</v>
      </c>
      <c r="P37" s="6" t="str">
        <f t="shared" si="9"/>
        <v/>
      </c>
    </row>
    <row r="38" spans="2:16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NOT(ISERROR(VLOOKUP(J38,Types!$D$3:$D$34,1,FALSE)))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IFERROR(VLOOKUP(N38,Types!$A$3:$B$28,2,FALSE),N38)</f>
        <v>#VALUE!</v>
      </c>
      <c r="P38" s="6" t="str">
        <f t="shared" si="9"/>
        <v/>
      </c>
    </row>
    <row r="39" spans="2:16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NOT(ISERROR(VLOOKUP(J39,Types!$D$3:$D$34,1,FALSE)))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IFERROR(VLOOKUP(N39,Types!$A$3:$B$28,2,FALSE),N39)</f>
        <v>#VALUE!</v>
      </c>
      <c r="P39" s="6" t="str">
        <f t="shared" si="9"/>
        <v/>
      </c>
    </row>
    <row r="40" spans="2:16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NOT(ISERROR(VLOOKUP(J40,Types!$D$3:$D$34,1,FALSE)))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IFERROR(VLOOKUP(N40,Types!$A$3:$B$28,2,FALSE),N40)</f>
        <v>#VALUE!</v>
      </c>
      <c r="P40" s="6" t="str">
        <f t="shared" si="9"/>
        <v/>
      </c>
    </row>
    <row r="41" spans="2:16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NOT(ISERROR(VLOOKUP(J41,Types!$D$3:$D$34,1,FALSE)))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IFERROR(VLOOKUP(N41,Types!$A$3:$B$28,2,FALSE),N41)</f>
        <v>#VALUE!</v>
      </c>
      <c r="P41" s="6" t="str">
        <f t="shared" si="9"/>
        <v/>
      </c>
    </row>
    <row r="42" spans="2:16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NOT(ISERROR(VLOOKUP(J42,Types!$D$3:$D$34,1,FALSE)))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IFERROR(VLOOKUP(N42,Types!$A$3:$B$28,2,FALSE),N42)</f>
        <v>#VALUE!</v>
      </c>
      <c r="P42" s="6" t="str">
        <f t="shared" si="9"/>
        <v/>
      </c>
    </row>
    <row r="43" spans="2:16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NOT(ISERROR(VLOOKUP(J43,Types!$D$3:$D$34,1,FALSE)))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IFERROR(VLOOKUP(N43,Types!$A$3:$B$28,2,FALSE),N43)</f>
        <v>#VALUE!</v>
      </c>
      <c r="P43" s="6" t="str">
        <f t="shared" si="9"/>
        <v/>
      </c>
    </row>
    <row r="44" spans="2:16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NOT(ISERROR(VLOOKUP(J44,Types!$D$3:$D$34,1,FALSE)))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IFERROR(VLOOKUP(N44,Types!$A$3:$B$28,2,FALSE),N44)</f>
        <v>#VALUE!</v>
      </c>
      <c r="P44" s="6" t="str">
        <f t="shared" si="9"/>
        <v/>
      </c>
    </row>
    <row r="45" spans="2:16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NOT(ISERROR(VLOOKUP(J45,Types!$D$3:$D$34,1,FALSE)))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IFERROR(VLOOKUP(N45,Types!$A$3:$B$28,2,FALSE),N45)</f>
        <v>#VALUE!</v>
      </c>
      <c r="P45" s="6" t="str">
        <f t="shared" si="9"/>
        <v/>
      </c>
    </row>
    <row r="46" spans="2:16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NOT(ISERROR(VLOOKUP(J46,Types!$D$3:$D$34,1,FALSE)))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IFERROR(VLOOKUP(N46,Types!$A$3:$B$28,2,FALSE),N46)</f>
        <v>#VALUE!</v>
      </c>
      <c r="P46" s="6" t="str">
        <f t="shared" si="9"/>
        <v/>
      </c>
    </row>
    <row r="47" spans="2:16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NOT(ISERROR(VLOOKUP(J47,Types!$D$3:$D$34,1,FALSE)))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IFERROR(VLOOKUP(N47,Types!$A$3:$B$28,2,FALSE),N47)</f>
        <v>#VALUE!</v>
      </c>
      <c r="P47" s="6" t="str">
        <f t="shared" si="9"/>
        <v/>
      </c>
    </row>
    <row r="48" spans="2:16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NOT(ISERROR(VLOOKUP(J48,Types!$D$3:$D$34,1,FALSE)))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IFERROR(VLOOKUP(N48,Types!$A$3:$B$28,2,FALSE),N48)</f>
        <v>#VALUE!</v>
      </c>
      <c r="P48" s="6" t="str">
        <f t="shared" si="9"/>
        <v/>
      </c>
    </row>
    <row r="49" spans="2:16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NOT(ISERROR(VLOOKUP(J49,Types!$D$3:$D$34,1,FALSE)))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IFERROR(VLOOKUP(N49,Types!$A$3:$B$28,2,FALSE),N49)</f>
        <v>#VALUE!</v>
      </c>
      <c r="P49" s="6" t="str">
        <f t="shared" si="9"/>
        <v/>
      </c>
    </row>
    <row r="50" spans="2:16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NOT(ISERROR(VLOOKUP(J50,Types!$D$3:$D$34,1,FALSE)))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IFERROR(VLOOKUP(N50,Types!$A$3:$B$28,2,FALSE),N50)</f>
        <v>#VALUE!</v>
      </c>
      <c r="P50" s="6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585A-7FEC-4159-B4CB-DE69CC75E979}">
  <dimension ref="A1:J61"/>
  <sheetViews>
    <sheetView tabSelected="1" workbookViewId="0">
      <selection activeCell="H2" sqref="H2"/>
    </sheetView>
  </sheetViews>
  <sheetFormatPr defaultRowHeight="14.4"/>
  <cols>
    <col min="1" max="1" width="96.6640625" bestFit="1" customWidth="1"/>
    <col min="2" max="2" width="8.88671875" hidden="1" customWidth="1"/>
    <col min="3" max="4" width="11.88671875" hidden="1" customWidth="1"/>
    <col min="5" max="6" width="13.88671875" hidden="1" customWidth="1"/>
    <col min="7" max="7" width="8.88671875" hidden="1" customWidth="1"/>
    <col min="8" max="8" width="61.88671875" bestFit="1" customWidth="1"/>
  </cols>
  <sheetData>
    <row r="1" spans="1:10">
      <c r="A1" s="1" t="s">
        <v>1</v>
      </c>
      <c r="B1" s="1"/>
      <c r="C1" s="1" t="s">
        <v>101</v>
      </c>
      <c r="D1" s="1" t="s">
        <v>106</v>
      </c>
      <c r="E1" s="1" t="s">
        <v>102</v>
      </c>
      <c r="F1" s="1"/>
      <c r="G1" s="1" t="s">
        <v>103</v>
      </c>
      <c r="H1" s="1" t="s">
        <v>100</v>
      </c>
      <c r="J1" s="1" t="s">
        <v>104</v>
      </c>
    </row>
    <row r="2" spans="1:10">
      <c r="A2" s="9" t="s">
        <v>40</v>
      </c>
      <c r="B2" s="9" t="str">
        <f>LEFT(A2,G2-1)</f>
        <v>public const string FarmTrader</v>
      </c>
      <c r="C2" t="str">
        <f>RIGHT(B2, LEN(B2)-LEN($J$2))</f>
        <v>FarmTrader</v>
      </c>
      <c r="D2" t="str">
        <f>_xlfn.CONCAT(LOWER(LEFT(C2,1)),RIGHT(C2,LEN(C2)-1))</f>
        <v>farmTrader</v>
      </c>
      <c r="E2" t="str">
        <f>RIGHT(A2,LEN(A2)-G2-3)</f>
        <v>farmTrader";</v>
      </c>
      <c r="F2" t="str">
        <f>LEFT(E2,LEN(E2)-2)</f>
        <v>farmTrader</v>
      </c>
      <c r="G2">
        <f>FIND(" =",A2)</f>
        <v>31</v>
      </c>
      <c r="H2" t="str">
        <f>"static "&amp;D2&amp;" = '"&amp;F2&amp;"';"</f>
        <v>static farmTrader = 'farmTrader';</v>
      </c>
      <c r="J2" t="s">
        <v>105</v>
      </c>
    </row>
    <row r="3" spans="1:10">
      <c r="A3" s="10" t="s">
        <v>41</v>
      </c>
      <c r="B3" s="9" t="str">
        <f t="shared" ref="B3:B45" si="0">LEFT(A3,G3-1)</f>
        <v>public const string FarmTraderAssistant</v>
      </c>
      <c r="C3" t="str">
        <f>RIGHT(B3, LEN(B3)-LEN($J$2))</f>
        <v>FarmTraderAssistant</v>
      </c>
      <c r="D3" t="str">
        <f t="shared" ref="D3:D61" si="1">_xlfn.CONCAT(LOWER(LEFT(C3,1)),RIGHT(C3,LEN(C3)-1))</f>
        <v>farmTraderAssistant</v>
      </c>
      <c r="E3" t="str">
        <f t="shared" ref="E3:E45" si="2">RIGHT(A3,LEN(A3)-G3-3)</f>
        <v>farmTraderAssistant";</v>
      </c>
      <c r="F3" t="str">
        <f t="shared" ref="F3:F61" si="3">LEFT(E3,LEN(E3)-2)</f>
        <v>farmTraderAssistant</v>
      </c>
      <c r="G3">
        <f t="shared" ref="G3:G45" si="4">FIND(" =",A3)</f>
        <v>40</v>
      </c>
      <c r="H3" t="str">
        <f t="shared" ref="H3:H61" si="5">"static "&amp;D3&amp;" = '"&amp;F3&amp;"';"</f>
        <v>static farmTraderAssistant = 'farmTraderAssistant';</v>
      </c>
    </row>
    <row r="4" spans="1:10">
      <c r="A4" s="10" t="s">
        <v>42</v>
      </c>
      <c r="B4" s="9" t="str">
        <f t="shared" si="0"/>
        <v>public const string NoteEditor</v>
      </c>
      <c r="C4" t="str">
        <f>RIGHT(B4, LEN(B4)-LEN($J$2))</f>
        <v>NoteEditor</v>
      </c>
      <c r="D4" t="str">
        <f t="shared" si="1"/>
        <v>noteEditor</v>
      </c>
      <c r="E4" t="str">
        <f t="shared" si="2"/>
        <v>noteEditor";</v>
      </c>
      <c r="F4" t="str">
        <f t="shared" si="3"/>
        <v>noteEditor</v>
      </c>
      <c r="G4">
        <f t="shared" si="4"/>
        <v>31</v>
      </c>
      <c r="H4" t="str">
        <f t="shared" si="5"/>
        <v>static noteEditor = 'noteEditor';</v>
      </c>
    </row>
    <row r="5" spans="1:10">
      <c r="A5" s="10" t="s">
        <v>43</v>
      </c>
      <c r="B5" s="9" t="str">
        <f t="shared" si="0"/>
        <v>public const string ChangeAccountManager</v>
      </c>
      <c r="C5" t="str">
        <f>RIGHT(B5, LEN(B5)-LEN($J$2))</f>
        <v>ChangeAccountManager</v>
      </c>
      <c r="D5" t="str">
        <f t="shared" si="1"/>
        <v>changeAccountManager</v>
      </c>
      <c r="E5" t="str">
        <f t="shared" si="2"/>
        <v>changeAccountManager";</v>
      </c>
      <c r="F5" t="str">
        <f t="shared" si="3"/>
        <v>changeAccountManager</v>
      </c>
      <c r="G5">
        <f t="shared" si="4"/>
        <v>41</v>
      </c>
      <c r="H5" t="str">
        <f t="shared" si="5"/>
        <v>static changeAccountManager = 'changeAccountManager';</v>
      </c>
    </row>
    <row r="6" spans="1:10">
      <c r="A6" s="10" t="s">
        <v>44</v>
      </c>
      <c r="B6" s="9" t="str">
        <f t="shared" si="0"/>
        <v>public const string Forwarder</v>
      </c>
      <c r="C6" t="str">
        <f>RIGHT(B6, LEN(B6)-LEN($J$2))</f>
        <v>Forwarder</v>
      </c>
      <c r="D6" t="str">
        <f t="shared" si="1"/>
        <v>forwarder</v>
      </c>
      <c r="E6" t="str">
        <f t="shared" si="2"/>
        <v>forwarder";</v>
      </c>
      <c r="F6" t="str">
        <f t="shared" si="3"/>
        <v>forwarder</v>
      </c>
      <c r="G6">
        <f t="shared" si="4"/>
        <v>30</v>
      </c>
      <c r="H6" t="str">
        <f t="shared" si="5"/>
        <v>static forwarder = 'forwarder';</v>
      </c>
    </row>
    <row r="7" spans="1:10">
      <c r="A7" s="10" t="s">
        <v>45</v>
      </c>
      <c r="B7" s="9" t="str">
        <f t="shared" si="0"/>
        <v>public const string Trader</v>
      </c>
      <c r="C7" t="str">
        <f>RIGHT(B7, LEN(B7)-LEN($J$2))</f>
        <v>Trader</v>
      </c>
      <c r="D7" t="str">
        <f t="shared" si="1"/>
        <v>trader</v>
      </c>
      <c r="E7" t="str">
        <f t="shared" si="2"/>
        <v>trader";</v>
      </c>
      <c r="F7" t="str">
        <f t="shared" si="3"/>
        <v>trader</v>
      </c>
      <c r="G7">
        <f t="shared" si="4"/>
        <v>27</v>
      </c>
      <c r="H7" t="str">
        <f t="shared" si="5"/>
        <v>static trader = 'trader';</v>
      </c>
    </row>
    <row r="8" spans="1:10">
      <c r="A8" s="10" t="s">
        <v>46</v>
      </c>
      <c r="B8" s="9" t="str">
        <f t="shared" si="0"/>
        <v>public const string SeedOrderApprover</v>
      </c>
      <c r="C8" t="str">
        <f>RIGHT(B8, LEN(B8)-LEN($J$2))</f>
        <v>SeedOrderApprover</v>
      </c>
      <c r="D8" t="str">
        <f t="shared" si="1"/>
        <v>seedOrderApprover</v>
      </c>
      <c r="E8" t="str">
        <f t="shared" si="2"/>
        <v>seedOrderApprover";</v>
      </c>
      <c r="F8" t="str">
        <f t="shared" si="3"/>
        <v>seedOrderApprover</v>
      </c>
      <c r="G8">
        <f t="shared" si="4"/>
        <v>38</v>
      </c>
      <c r="H8" t="str">
        <f t="shared" si="5"/>
        <v>static seedOrderApprover = 'seedOrderApprover';</v>
      </c>
    </row>
    <row r="9" spans="1:10">
      <c r="A9" s="10" t="s">
        <v>47</v>
      </c>
      <c r="B9" s="9" t="str">
        <f t="shared" si="0"/>
        <v>public const string FertiliserOrderApprover</v>
      </c>
      <c r="C9" t="str">
        <f>RIGHT(B9, LEN(B9)-LEN($J$2))</f>
        <v>FertiliserOrderApprover</v>
      </c>
      <c r="D9" t="str">
        <f t="shared" si="1"/>
        <v>fertiliserOrderApprover</v>
      </c>
      <c r="E9" t="str">
        <f t="shared" si="2"/>
        <v>fertiliserOrderApprover";</v>
      </c>
      <c r="F9" t="str">
        <f t="shared" si="3"/>
        <v>fertiliserOrderApprover</v>
      </c>
      <c r="G9">
        <f t="shared" si="4"/>
        <v>44</v>
      </c>
      <c r="H9" t="str">
        <f t="shared" si="5"/>
        <v>static fertiliserOrderApprover = 'fertiliserOrderApprover';</v>
      </c>
    </row>
    <row r="10" spans="1:10">
      <c r="A10" s="10" t="s">
        <v>48</v>
      </c>
      <c r="B10" s="9" t="str">
        <f t="shared" si="0"/>
        <v>public const string PulseOrderApprover</v>
      </c>
      <c r="C10" t="str">
        <f>RIGHT(B10, LEN(B10)-LEN($J$2))</f>
        <v>PulseOrderApprover</v>
      </c>
      <c r="D10" t="str">
        <f t="shared" si="1"/>
        <v>pulseOrderApprover</v>
      </c>
      <c r="E10" t="str">
        <f t="shared" si="2"/>
        <v>pulseOrderApprover";</v>
      </c>
      <c r="F10" t="str">
        <f t="shared" si="3"/>
        <v>pulseOrderApprover</v>
      </c>
      <c r="G10">
        <f t="shared" si="4"/>
        <v>39</v>
      </c>
      <c r="H10" t="str">
        <f t="shared" si="5"/>
        <v>static pulseOrderApprover = 'pulseOrderApprover';</v>
      </c>
    </row>
    <row r="11" spans="1:10">
      <c r="A11" s="10" t="s">
        <v>49</v>
      </c>
      <c r="B11" s="9" t="str">
        <f t="shared" si="0"/>
        <v>public const string GenerateTradingPeriods</v>
      </c>
      <c r="C11" t="str">
        <f>RIGHT(B11, LEN(B11)-LEN($J$2))</f>
        <v>GenerateTradingPeriods</v>
      </c>
      <c r="D11" t="str">
        <f t="shared" si="1"/>
        <v>generateTradingPeriods</v>
      </c>
      <c r="E11" t="str">
        <f t="shared" si="2"/>
        <v>generateTradingPeriods";</v>
      </c>
      <c r="F11" t="str">
        <f t="shared" si="3"/>
        <v>generateTradingPeriods</v>
      </c>
      <c r="G11">
        <f t="shared" si="4"/>
        <v>43</v>
      </c>
      <c r="H11" t="str">
        <f t="shared" si="5"/>
        <v>static generateTradingPeriods = 'generateTradingPeriods';</v>
      </c>
    </row>
    <row r="12" spans="1:10">
      <c r="A12" s="10" t="s">
        <v>50</v>
      </c>
      <c r="B12" s="9" t="str">
        <f t="shared" si="0"/>
        <v>public const string PurchaseContactApprover</v>
      </c>
      <c r="C12" t="str">
        <f>RIGHT(B12, LEN(B12)-LEN($J$2))</f>
        <v>PurchaseContactApprover</v>
      </c>
      <c r="D12" t="str">
        <f t="shared" si="1"/>
        <v>purchaseContactApprover</v>
      </c>
      <c r="E12" t="str">
        <f t="shared" si="2"/>
        <v>purchaseContractApprover";</v>
      </c>
      <c r="F12" t="str">
        <f t="shared" si="3"/>
        <v>purchaseContractApprover</v>
      </c>
      <c r="G12">
        <f t="shared" si="4"/>
        <v>44</v>
      </c>
      <c r="H12" t="str">
        <f t="shared" si="5"/>
        <v>static purchaseContactApprover = 'purchaseContractApprover';</v>
      </c>
    </row>
    <row r="13" spans="1:10">
      <c r="A13" s="10" t="s">
        <v>51</v>
      </c>
      <c r="B13" s="9" t="str">
        <f t="shared" si="0"/>
        <v>public const string SalesContractApprover</v>
      </c>
      <c r="C13" t="str">
        <f>RIGHT(B13, LEN(B13)-LEN($J$2))</f>
        <v>SalesContractApprover</v>
      </c>
      <c r="D13" t="str">
        <f t="shared" si="1"/>
        <v>salesContractApprover</v>
      </c>
      <c r="E13" t="str">
        <f t="shared" si="2"/>
        <v>salesContractApprover";</v>
      </c>
      <c r="F13" t="str">
        <f t="shared" si="3"/>
        <v>salesContractApprover</v>
      </c>
      <c r="G13">
        <f t="shared" si="4"/>
        <v>42</v>
      </c>
      <c r="H13" t="str">
        <f t="shared" si="5"/>
        <v>static salesContractApprover = 'salesContractApprover';</v>
      </c>
    </row>
    <row r="14" spans="1:10">
      <c r="A14" s="10" t="s">
        <v>52</v>
      </c>
      <c r="B14" s="9" t="str">
        <f t="shared" si="0"/>
        <v>public const string GenerateFarmerInvoice</v>
      </c>
      <c r="C14" t="str">
        <f>RIGHT(B14, LEN(B14)-LEN($J$2))</f>
        <v>GenerateFarmerInvoice</v>
      </c>
      <c r="D14" t="str">
        <f t="shared" si="1"/>
        <v>generateFarmerInvoice</v>
      </c>
      <c r="E14" t="str">
        <f t="shared" si="2"/>
        <v>generateFarmerInvoice";</v>
      </c>
      <c r="F14" t="str">
        <f t="shared" si="3"/>
        <v>generateFarmerInvoice</v>
      </c>
      <c r="G14">
        <f t="shared" si="4"/>
        <v>42</v>
      </c>
      <c r="H14" t="str">
        <f t="shared" si="5"/>
        <v>static generateFarmerInvoice = 'generateFarmerInvoice';</v>
      </c>
    </row>
    <row r="15" spans="1:10">
      <c r="A15" s="10" t="s">
        <v>53</v>
      </c>
      <c r="B15" s="9" t="str">
        <f t="shared" si="0"/>
        <v>public const string CreateContractPrePayments</v>
      </c>
      <c r="C15" t="str">
        <f>RIGHT(B15, LEN(B15)-LEN($J$2))</f>
        <v>CreateContractPrePayments</v>
      </c>
      <c r="D15" t="str">
        <f t="shared" si="1"/>
        <v>createContractPrePayments</v>
      </c>
      <c r="E15" t="str">
        <f t="shared" si="2"/>
        <v>createContractPrePayments";</v>
      </c>
      <c r="F15" t="str">
        <f t="shared" si="3"/>
        <v>createContractPrePayments</v>
      </c>
      <c r="G15">
        <f t="shared" si="4"/>
        <v>46</v>
      </c>
      <c r="H15" t="str">
        <f t="shared" si="5"/>
        <v>static createContractPrePayments = 'createContractPrePayments';</v>
      </c>
    </row>
    <row r="16" spans="1:10">
      <c r="A16" s="10" t="s">
        <v>54</v>
      </c>
      <c r="B16" s="9" t="str">
        <f t="shared" si="0"/>
        <v>public const string RollPurchaseContracts</v>
      </c>
      <c r="C16" t="str">
        <f>RIGHT(B16, LEN(B16)-LEN($J$2))</f>
        <v>RollPurchaseContracts</v>
      </c>
      <c r="D16" t="str">
        <f t="shared" si="1"/>
        <v>rollPurchaseContracts</v>
      </c>
      <c r="E16" t="str">
        <f t="shared" si="2"/>
        <v>rollPurchaseContracts";</v>
      </c>
      <c r="F16" t="str">
        <f t="shared" si="3"/>
        <v>rollPurchaseContracts</v>
      </c>
      <c r="G16">
        <f t="shared" si="4"/>
        <v>42</v>
      </c>
      <c r="H16" t="str">
        <f t="shared" si="5"/>
        <v>static rollPurchaseContracts = 'rollPurchaseContracts';</v>
      </c>
    </row>
    <row r="17" spans="1:8">
      <c r="A17" s="10" t="s">
        <v>55</v>
      </c>
      <c r="B17" s="9" t="str">
        <f t="shared" si="0"/>
        <v>public const string OilAdmin</v>
      </c>
      <c r="C17" t="str">
        <f>RIGHT(B17, LEN(B17)-LEN($J$2))</f>
        <v>OilAdmin</v>
      </c>
      <c r="D17" t="str">
        <f t="shared" si="1"/>
        <v>oilAdmin</v>
      </c>
      <c r="E17" t="str">
        <f t="shared" si="2"/>
        <v>oilAdmin";</v>
      </c>
      <c r="F17" t="str">
        <f t="shared" si="3"/>
        <v>oilAdmin</v>
      </c>
      <c r="G17">
        <f t="shared" si="4"/>
        <v>29</v>
      </c>
      <c r="H17" t="str">
        <f t="shared" si="5"/>
        <v>static oilAdmin = 'oilAdmin';</v>
      </c>
    </row>
    <row r="18" spans="1:8">
      <c r="A18" s="10" t="s">
        <v>56</v>
      </c>
      <c r="B18" s="9" t="str">
        <f t="shared" si="0"/>
        <v>public const string SystemAdministrator</v>
      </c>
      <c r="C18" t="str">
        <f>RIGHT(B18, LEN(B18)-LEN($J$2))</f>
        <v>SystemAdministrator</v>
      </c>
      <c r="D18" t="str">
        <f t="shared" si="1"/>
        <v>systemAdministrator</v>
      </c>
      <c r="E18" t="str">
        <f t="shared" si="2"/>
        <v>systemAdministrator";</v>
      </c>
      <c r="F18" t="str">
        <f t="shared" si="3"/>
        <v>systemAdministrator</v>
      </c>
      <c r="G18">
        <f t="shared" si="4"/>
        <v>40</v>
      </c>
      <c r="H18" t="str">
        <f t="shared" si="5"/>
        <v>static systemAdministrator = 'systemAdministrator';</v>
      </c>
    </row>
    <row r="19" spans="1:8">
      <c r="A19" s="10" t="s">
        <v>57</v>
      </c>
      <c r="B19" s="9" t="str">
        <f t="shared" si="0"/>
        <v>public const string IdentityManager</v>
      </c>
      <c r="C19" t="str">
        <f>RIGHT(B19, LEN(B19)-LEN($J$2))</f>
        <v>IdentityManager</v>
      </c>
      <c r="D19" t="str">
        <f t="shared" si="1"/>
        <v>identityManager</v>
      </c>
      <c r="E19" t="str">
        <f t="shared" si="2"/>
        <v>identityManager";</v>
      </c>
      <c r="F19" t="str">
        <f t="shared" si="3"/>
        <v>identityManager</v>
      </c>
      <c r="G19">
        <f t="shared" si="4"/>
        <v>36</v>
      </c>
      <c r="H19" t="str">
        <f t="shared" si="5"/>
        <v>static identityManager = 'identityManager';</v>
      </c>
    </row>
    <row r="20" spans="1:8">
      <c r="A20" s="10" t="s">
        <v>58</v>
      </c>
      <c r="B20" s="9" t="str">
        <f t="shared" si="0"/>
        <v>public const string ChangePartnerType</v>
      </c>
      <c r="C20" t="str">
        <f>RIGHT(B20, LEN(B20)-LEN($J$2))</f>
        <v>ChangePartnerType</v>
      </c>
      <c r="D20" t="str">
        <f t="shared" si="1"/>
        <v>changePartnerType</v>
      </c>
      <c r="E20" t="str">
        <f t="shared" si="2"/>
        <v>changePartnerType";</v>
      </c>
      <c r="F20" t="str">
        <f t="shared" si="3"/>
        <v>changePartnerType</v>
      </c>
      <c r="G20">
        <f t="shared" si="4"/>
        <v>38</v>
      </c>
      <c r="H20" t="str">
        <f t="shared" si="5"/>
        <v>static changePartnerType = 'changePartnerType';</v>
      </c>
    </row>
    <row r="21" spans="1:8">
      <c r="A21" s="10" t="s">
        <v>59</v>
      </c>
      <c r="B21" s="9" t="str">
        <f t="shared" si="0"/>
        <v>public const string StockControl</v>
      </c>
      <c r="C21" t="str">
        <f>RIGHT(B21, LEN(B21)-LEN($J$2))</f>
        <v>StockControl</v>
      </c>
      <c r="D21" t="str">
        <f t="shared" si="1"/>
        <v>stockControl</v>
      </c>
      <c r="E21" t="str">
        <f t="shared" si="2"/>
        <v>stockControl";</v>
      </c>
      <c r="F21" t="str">
        <f t="shared" si="3"/>
        <v>stockControl</v>
      </c>
      <c r="G21">
        <f t="shared" si="4"/>
        <v>33</v>
      </c>
      <c r="H21" t="str">
        <f t="shared" si="5"/>
        <v>static stockControl = 'stockControl';</v>
      </c>
    </row>
    <row r="22" spans="1:8">
      <c r="A22" s="10" t="s">
        <v>60</v>
      </c>
      <c r="B22" s="9" t="str">
        <f t="shared" si="0"/>
        <v>public const string PoolController</v>
      </c>
      <c r="C22" t="str">
        <f>RIGHT(B22, LEN(B22)-LEN($J$2))</f>
        <v>PoolController</v>
      </c>
      <c r="D22" t="str">
        <f t="shared" si="1"/>
        <v>poolController</v>
      </c>
      <c r="E22" t="str">
        <f t="shared" si="2"/>
        <v>poolController";</v>
      </c>
      <c r="F22" t="str">
        <f t="shared" si="3"/>
        <v>poolController</v>
      </c>
      <c r="G22">
        <f t="shared" si="4"/>
        <v>35</v>
      </c>
      <c r="H22" t="str">
        <f t="shared" si="5"/>
        <v>static poolController = 'poolController';</v>
      </c>
    </row>
    <row r="23" spans="1:8">
      <c r="A23" s="10" t="s">
        <v>61</v>
      </c>
      <c r="B23" s="9" t="str">
        <f t="shared" si="0"/>
        <v>public const string Finance</v>
      </c>
      <c r="C23" t="str">
        <f>RIGHT(B23, LEN(B23)-LEN($J$2))</f>
        <v>Finance</v>
      </c>
      <c r="D23" t="str">
        <f t="shared" si="1"/>
        <v>finance</v>
      </c>
      <c r="E23" t="str">
        <f t="shared" si="2"/>
        <v>finance";</v>
      </c>
      <c r="F23" t="str">
        <f t="shared" si="3"/>
        <v>finance</v>
      </c>
      <c r="G23">
        <f t="shared" si="4"/>
        <v>28</v>
      </c>
      <c r="H23" t="str">
        <f t="shared" si="5"/>
        <v>static finance = 'finance';</v>
      </c>
    </row>
    <row r="24" spans="1:8">
      <c r="A24" s="10" t="s">
        <v>62</v>
      </c>
      <c r="B24" s="9" t="str">
        <f t="shared" si="0"/>
        <v>public const string SendTradingPartnerToNetsuite</v>
      </c>
      <c r="C24" t="str">
        <f>RIGHT(B24, LEN(B24)-LEN($J$2))</f>
        <v>SendTradingPartnerToNetsuite</v>
      </c>
      <c r="D24" t="str">
        <f t="shared" si="1"/>
        <v>sendTradingPartnerToNetsuite</v>
      </c>
      <c r="E24" t="str">
        <f t="shared" si="2"/>
        <v>sendTradingPartnerToNetsuite";</v>
      </c>
      <c r="F24" t="str">
        <f t="shared" si="3"/>
        <v>sendTradingPartnerToNetsuite</v>
      </c>
      <c r="G24">
        <f t="shared" si="4"/>
        <v>49</v>
      </c>
      <c r="H24" t="str">
        <f t="shared" si="5"/>
        <v>static sendTradingPartnerToNetsuite = 'sendTradingPartnerToNetsuite';</v>
      </c>
    </row>
    <row r="25" spans="1:8">
      <c r="A25" s="10" t="s">
        <v>63</v>
      </c>
      <c r="B25" s="9" t="str">
        <f t="shared" si="0"/>
        <v>public const string CancelContracts</v>
      </c>
      <c r="C25" t="str">
        <f>RIGHT(B25, LEN(B25)-LEN($J$2))</f>
        <v>CancelContracts</v>
      </c>
      <c r="D25" t="str">
        <f t="shared" si="1"/>
        <v>cancelContracts</v>
      </c>
      <c r="E25" t="str">
        <f t="shared" si="2"/>
        <v>cancelContracts";</v>
      </c>
      <c r="F25" t="str">
        <f t="shared" si="3"/>
        <v>cancelContracts</v>
      </c>
      <c r="G25">
        <f t="shared" si="4"/>
        <v>36</v>
      </c>
      <c r="H25" t="str">
        <f t="shared" si="5"/>
        <v>static cancelContracts = 'cancelContracts';</v>
      </c>
    </row>
    <row r="26" spans="1:8">
      <c r="A26" s="10" t="s">
        <v>64</v>
      </c>
      <c r="B26" s="9" t="str">
        <f t="shared" si="0"/>
        <v>public const string QualityControl</v>
      </c>
      <c r="C26" t="str">
        <f>RIGHT(B26, LEN(B26)-LEN($J$2))</f>
        <v>QualityControl</v>
      </c>
      <c r="D26" t="str">
        <f t="shared" si="1"/>
        <v>qualityControl</v>
      </c>
      <c r="E26" t="str">
        <f t="shared" si="2"/>
        <v>qualityControl";</v>
      </c>
      <c r="F26" t="str">
        <f t="shared" si="3"/>
        <v>qualityControl</v>
      </c>
      <c r="G26">
        <f t="shared" si="4"/>
        <v>35</v>
      </c>
      <c r="H26" t="str">
        <f t="shared" si="5"/>
        <v>static qualityControl = 'qualityControl';</v>
      </c>
    </row>
    <row r="27" spans="1:8">
      <c r="A27" s="10" t="s">
        <v>65</v>
      </c>
      <c r="B27" s="9" t="str">
        <f t="shared" si="0"/>
        <v>public const string SeedPurchaseApprover</v>
      </c>
      <c r="C27" t="str">
        <f>RIGHT(B27, LEN(B27)-LEN($J$2))</f>
        <v>SeedPurchaseApprover</v>
      </c>
      <c r="D27" t="str">
        <f t="shared" si="1"/>
        <v>seedPurchaseApprover</v>
      </c>
      <c r="E27" t="str">
        <f t="shared" si="2"/>
        <v>seedPurchaseApprover";</v>
      </c>
      <c r="F27" t="str">
        <f t="shared" si="3"/>
        <v>seedPurchaseApprover</v>
      </c>
      <c r="G27">
        <f t="shared" si="4"/>
        <v>41</v>
      </c>
      <c r="H27" t="str">
        <f t="shared" si="5"/>
        <v>static seedPurchaseApprover = 'seedPurchaseApprover';</v>
      </c>
    </row>
    <row r="28" spans="1:8">
      <c r="A28" s="10" t="s">
        <v>66</v>
      </c>
      <c r="B28" s="9" t="str">
        <f t="shared" si="0"/>
        <v>public const string FertiliserPurchaseApprover</v>
      </c>
      <c r="C28" t="str">
        <f>RIGHT(B28, LEN(B28)-LEN($J$2))</f>
        <v>FertiliserPurchaseApprover</v>
      </c>
      <c r="D28" t="str">
        <f t="shared" si="1"/>
        <v>fertiliserPurchaseApprover</v>
      </c>
      <c r="E28" t="str">
        <f t="shared" si="2"/>
        <v>fertiliserPurchaseApprover";</v>
      </c>
      <c r="F28" t="str">
        <f t="shared" si="3"/>
        <v>fertiliserPurchaseApprover</v>
      </c>
      <c r="G28">
        <f t="shared" si="4"/>
        <v>47</v>
      </c>
      <c r="H28" t="str">
        <f t="shared" si="5"/>
        <v>static fertiliserPurchaseApprover = 'fertiliserPurchaseApprover';</v>
      </c>
    </row>
    <row r="29" spans="1:8">
      <c r="A29" s="10" t="s">
        <v>67</v>
      </c>
      <c r="B29" s="9" t="str">
        <f t="shared" si="0"/>
        <v>public const string JourneyController</v>
      </c>
      <c r="C29" t="str">
        <f>RIGHT(B29, LEN(B29)-LEN($J$2))</f>
        <v>JourneyController</v>
      </c>
      <c r="D29" t="str">
        <f t="shared" si="1"/>
        <v>journeyController</v>
      </c>
      <c r="E29" t="str">
        <f t="shared" si="2"/>
        <v>journeyController";</v>
      </c>
      <c r="F29" t="str">
        <f t="shared" si="3"/>
        <v>journeyController</v>
      </c>
      <c r="G29">
        <f t="shared" si="4"/>
        <v>38</v>
      </c>
      <c r="H29" t="str">
        <f t="shared" si="5"/>
        <v>static journeyController = 'journeyController';</v>
      </c>
    </row>
    <row r="30" spans="1:8">
      <c r="A30" s="10" t="s">
        <v>68</v>
      </c>
      <c r="B30" s="9" t="str">
        <f t="shared" si="0"/>
        <v>public const string ProductionManager</v>
      </c>
      <c r="C30" t="str">
        <f>RIGHT(B30, LEN(B30)-LEN($J$2))</f>
        <v>ProductionManager</v>
      </c>
      <c r="D30" t="str">
        <f t="shared" si="1"/>
        <v>productionManager</v>
      </c>
      <c r="E30" t="str">
        <f t="shared" si="2"/>
        <v>productionManager";</v>
      </c>
      <c r="F30" t="str">
        <f t="shared" si="3"/>
        <v>productionManager</v>
      </c>
      <c r="G30">
        <f t="shared" si="4"/>
        <v>38</v>
      </c>
      <c r="H30" t="str">
        <f t="shared" si="5"/>
        <v>static productionManager = 'productionManager';</v>
      </c>
    </row>
    <row r="31" spans="1:8">
      <c r="A31" s="10" t="s">
        <v>69</v>
      </c>
      <c r="B31" s="9" t="str">
        <f t="shared" si="0"/>
        <v>public const string SampleAdministrator</v>
      </c>
      <c r="C31" t="str">
        <f>RIGHT(B31, LEN(B31)-LEN($J$2))</f>
        <v>SampleAdministrator</v>
      </c>
      <c r="D31" t="str">
        <f t="shared" si="1"/>
        <v>sampleAdministrator</v>
      </c>
      <c r="E31" t="str">
        <f t="shared" si="2"/>
        <v>sampleAdministrator";</v>
      </c>
      <c r="F31" t="str">
        <f t="shared" si="3"/>
        <v>sampleAdministrator</v>
      </c>
      <c r="G31">
        <f t="shared" si="4"/>
        <v>40</v>
      </c>
      <c r="H31" t="str">
        <f t="shared" si="5"/>
        <v>static sampleAdministrator = 'sampleAdministrator';</v>
      </c>
    </row>
    <row r="32" spans="1:8">
      <c r="A32" s="10" t="s">
        <v>70</v>
      </c>
      <c r="B32" s="9" t="str">
        <f t="shared" si="0"/>
        <v>public const string ChooseBagTypes</v>
      </c>
      <c r="C32" t="str">
        <f>RIGHT(B32, LEN(B32)-LEN($J$2))</f>
        <v>ChooseBagTypes</v>
      </c>
      <c r="D32" t="str">
        <f t="shared" si="1"/>
        <v>chooseBagTypes</v>
      </c>
      <c r="E32" t="str">
        <f t="shared" si="2"/>
        <v>chooseBagTypes";</v>
      </c>
      <c r="F32" t="str">
        <f t="shared" si="3"/>
        <v>chooseBagTypes</v>
      </c>
      <c r="G32">
        <f t="shared" si="4"/>
        <v>35</v>
      </c>
      <c r="H32" t="str">
        <f t="shared" si="5"/>
        <v>static chooseBagTypes = 'chooseBagTypes';</v>
      </c>
    </row>
    <row r="33" spans="1:8">
      <c r="A33" s="10" t="s">
        <v>71</v>
      </c>
      <c r="B33" s="9" t="str">
        <f t="shared" si="0"/>
        <v>public const string CreateTradingPartners</v>
      </c>
      <c r="C33" t="str">
        <f>RIGHT(B33, LEN(B33)-LEN($J$2))</f>
        <v>CreateTradingPartners</v>
      </c>
      <c r="D33" t="str">
        <f t="shared" si="1"/>
        <v>createTradingPartners</v>
      </c>
      <c r="E33" t="str">
        <f t="shared" si="2"/>
        <v>createTradingPartners";</v>
      </c>
      <c r="F33" t="str">
        <f t="shared" si="3"/>
        <v>createTradingPartners</v>
      </c>
      <c r="G33">
        <f t="shared" si="4"/>
        <v>42</v>
      </c>
      <c r="H33" t="str">
        <f t="shared" si="5"/>
        <v>static createTradingPartners = 'createTradingPartners';</v>
      </c>
    </row>
    <row r="34" spans="1:8">
      <c r="A34" s="10" t="s">
        <v>72</v>
      </c>
      <c r="B34" s="9" t="str">
        <f t="shared" si="0"/>
        <v>public const string LabOperator</v>
      </c>
      <c r="C34" t="str">
        <f>RIGHT(B34, LEN(B34)-LEN($J$2))</f>
        <v>LabOperator</v>
      </c>
      <c r="D34" t="str">
        <f t="shared" si="1"/>
        <v>labOperator</v>
      </c>
      <c r="E34" t="str">
        <f t="shared" si="2"/>
        <v>labOperator";</v>
      </c>
      <c r="F34" t="str">
        <f t="shared" si="3"/>
        <v>labOperator</v>
      </c>
      <c r="G34">
        <f t="shared" si="4"/>
        <v>32</v>
      </c>
      <c r="H34" t="str">
        <f t="shared" si="5"/>
        <v>static labOperator = 'labOperator';</v>
      </c>
    </row>
    <row r="35" spans="1:8">
      <c r="A35" s="10" t="s">
        <v>73</v>
      </c>
      <c r="B35" s="9" t="str">
        <f t="shared" si="0"/>
        <v>public const string ChangePurchaseContractType</v>
      </c>
      <c r="C35" t="str">
        <f>RIGHT(B35, LEN(B35)-LEN($J$2))</f>
        <v>ChangePurchaseContractType</v>
      </c>
      <c r="D35" t="str">
        <f t="shared" si="1"/>
        <v>changePurchaseContractType</v>
      </c>
      <c r="E35" t="str">
        <f t="shared" si="2"/>
        <v>changePurchaseContractType";</v>
      </c>
      <c r="F35" t="str">
        <f t="shared" si="3"/>
        <v>changePurchaseContractType</v>
      </c>
      <c r="G35">
        <f t="shared" si="4"/>
        <v>47</v>
      </c>
      <c r="H35" t="str">
        <f t="shared" si="5"/>
        <v>static changePurchaseContractType = 'changePurchaseContractType';</v>
      </c>
    </row>
    <row r="36" spans="1:8">
      <c r="A36" s="10" t="s">
        <v>74</v>
      </c>
      <c r="B36" s="9" t="str">
        <f t="shared" si="0"/>
        <v>public const string PurchaseContractDeductions</v>
      </c>
      <c r="C36" t="str">
        <f>RIGHT(B36, LEN(B36)-LEN($J$2))</f>
        <v>PurchaseContractDeductions</v>
      </c>
      <c r="D36" t="str">
        <f t="shared" si="1"/>
        <v>purchaseContractDeductions</v>
      </c>
      <c r="E36" t="str">
        <f t="shared" si="2"/>
        <v>purchaseContractDeductions";</v>
      </c>
      <c r="F36" t="str">
        <f t="shared" si="3"/>
        <v>purchaseContractDeductions</v>
      </c>
      <c r="G36">
        <f t="shared" si="4"/>
        <v>47</v>
      </c>
      <c r="H36" t="str">
        <f t="shared" si="5"/>
        <v>static purchaseContractDeductions = 'purchaseContractDeductions';</v>
      </c>
    </row>
    <row r="37" spans="1:8">
      <c r="A37" s="10" t="s">
        <v>75</v>
      </c>
      <c r="B37" s="9" t="str">
        <f t="shared" si="0"/>
        <v>public const string DatabaseEditor</v>
      </c>
      <c r="C37" t="str">
        <f>RIGHT(B37, LEN(B37)-LEN($J$2))</f>
        <v>DatabaseEditor</v>
      </c>
      <c r="D37" t="str">
        <f t="shared" si="1"/>
        <v>databaseEditor</v>
      </c>
      <c r="E37" t="str">
        <f t="shared" si="2"/>
        <v>databaseEditor";</v>
      </c>
      <c r="F37" t="str">
        <f t="shared" si="3"/>
        <v>databaseEditor</v>
      </c>
      <c r="G37">
        <f t="shared" si="4"/>
        <v>35</v>
      </c>
      <c r="H37" t="str">
        <f t="shared" si="5"/>
        <v>static databaseEditor = 'databaseEditor';</v>
      </c>
    </row>
    <row r="38" spans="1:8">
      <c r="A38" s="10" t="s">
        <v>76</v>
      </c>
      <c r="B38" s="9" t="str">
        <f t="shared" si="0"/>
        <v>public const string GeneralPurchaseApprover</v>
      </c>
      <c r="C38" t="str">
        <f>RIGHT(B38, LEN(B38)-LEN($J$2))</f>
        <v>GeneralPurchaseApprover</v>
      </c>
      <c r="D38" t="str">
        <f t="shared" si="1"/>
        <v>generalPurchaseApprover</v>
      </c>
      <c r="E38" t="str">
        <f t="shared" si="2"/>
        <v>generalPurchaseApprover";</v>
      </c>
      <c r="F38" t="str">
        <f t="shared" si="3"/>
        <v>generalPurchaseApprover</v>
      </c>
      <c r="G38">
        <f t="shared" si="4"/>
        <v>44</v>
      </c>
      <c r="H38" t="str">
        <f t="shared" si="5"/>
        <v>static generalPurchaseApprover = 'generalPurchaseApprover';</v>
      </c>
    </row>
    <row r="39" spans="1:8">
      <c r="A39" s="10" t="s">
        <v>77</v>
      </c>
      <c r="B39" s="9" t="str">
        <f t="shared" si="0"/>
        <v>public const string PurchasingManager</v>
      </c>
      <c r="C39" t="str">
        <f>RIGHT(B39, LEN(B39)-LEN($J$2))</f>
        <v>PurchasingManager</v>
      </c>
      <c r="D39" t="str">
        <f t="shared" si="1"/>
        <v>purchasingManager</v>
      </c>
      <c r="E39" t="str">
        <f t="shared" si="2"/>
        <v>purchasingManager";</v>
      </c>
      <c r="F39" t="str">
        <f t="shared" si="3"/>
        <v>purchasingManager</v>
      </c>
      <c r="G39">
        <f t="shared" si="4"/>
        <v>38</v>
      </c>
      <c r="H39" t="str">
        <f t="shared" si="5"/>
        <v>static purchasingManager = 'purchasingManager';</v>
      </c>
    </row>
    <row r="40" spans="1:8">
      <c r="A40" s="10" t="s">
        <v>78</v>
      </c>
      <c r="B40" s="9" t="str">
        <f t="shared" si="0"/>
        <v>public const string ShippingManager</v>
      </c>
      <c r="C40" t="str">
        <f>RIGHT(B40, LEN(B40)-LEN($J$2))</f>
        <v>ShippingManager</v>
      </c>
      <c r="D40" t="str">
        <f t="shared" si="1"/>
        <v>shippingManager</v>
      </c>
      <c r="E40" t="str">
        <f t="shared" si="2"/>
        <v>shippingManager";</v>
      </c>
      <c r="F40" t="str">
        <f t="shared" si="3"/>
        <v>shippingManager</v>
      </c>
      <c r="G40">
        <f t="shared" si="4"/>
        <v>36</v>
      </c>
      <c r="H40" t="str">
        <f t="shared" si="5"/>
        <v>static shippingManager = 'shippingManager';</v>
      </c>
    </row>
    <row r="41" spans="1:8">
      <c r="A41" s="10" t="s">
        <v>79</v>
      </c>
      <c r="B41" s="9" t="str">
        <f t="shared" si="0"/>
        <v>public const string StorageChargeAdmin</v>
      </c>
      <c r="C41" t="str">
        <f>RIGHT(B41, LEN(B41)-LEN($J$2))</f>
        <v>StorageChargeAdmin</v>
      </c>
      <c r="D41" t="str">
        <f t="shared" si="1"/>
        <v>storageChargeAdmin</v>
      </c>
      <c r="E41" t="str">
        <f t="shared" si="2"/>
        <v>storageChargeAdmin";</v>
      </c>
      <c r="F41" t="str">
        <f t="shared" si="3"/>
        <v>storageChargeAdmin</v>
      </c>
      <c r="G41">
        <f t="shared" si="4"/>
        <v>39</v>
      </c>
      <c r="H41" t="str">
        <f t="shared" si="5"/>
        <v>static storageChargeAdmin = 'storageChargeAdmin';</v>
      </c>
    </row>
    <row r="42" spans="1:8">
      <c r="A42" s="10" t="s">
        <v>80</v>
      </c>
      <c r="B42" s="9" t="str">
        <f t="shared" si="0"/>
        <v>public const string FeedAdmin</v>
      </c>
      <c r="C42" t="str">
        <f>RIGHT(B42, LEN(B42)-LEN($J$2))</f>
        <v>FeedAdmin</v>
      </c>
      <c r="D42" t="str">
        <f t="shared" si="1"/>
        <v>feedAdmin</v>
      </c>
      <c r="E42" t="str">
        <f t="shared" si="2"/>
        <v>feedAdmin";</v>
      </c>
      <c r="F42" t="str">
        <f t="shared" si="3"/>
        <v>feedAdmin</v>
      </c>
      <c r="G42">
        <f t="shared" si="4"/>
        <v>30</v>
      </c>
      <c r="H42" t="str">
        <f t="shared" si="5"/>
        <v>static feedAdmin = 'feedAdmin';</v>
      </c>
    </row>
    <row r="43" spans="1:8">
      <c r="A43" s="10" t="s">
        <v>81</v>
      </c>
      <c r="B43" s="9" t="str">
        <f t="shared" si="0"/>
        <v>public const string GenerateStorageInvoices</v>
      </c>
      <c r="C43" t="str">
        <f>RIGHT(B43, LEN(B43)-LEN($J$2))</f>
        <v>GenerateStorageInvoices</v>
      </c>
      <c r="D43" t="str">
        <f t="shared" si="1"/>
        <v>generateStorageInvoices</v>
      </c>
      <c r="E43" t="str">
        <f t="shared" si="2"/>
        <v>generateStorageInvoices";</v>
      </c>
      <c r="F43" t="str">
        <f t="shared" si="3"/>
        <v>generateStorageInvoices</v>
      </c>
      <c r="G43">
        <f t="shared" si="4"/>
        <v>44</v>
      </c>
      <c r="H43" t="str">
        <f t="shared" si="5"/>
        <v>static generateStorageInvoices = 'generateStorageInvoices';</v>
      </c>
    </row>
    <row r="44" spans="1:8">
      <c r="A44" s="10" t="s">
        <v>82</v>
      </c>
      <c r="B44" s="9" t="str">
        <f t="shared" si="0"/>
        <v>public const string GenerateBrokerInvoices</v>
      </c>
      <c r="C44" t="str">
        <f>RIGHT(B44, LEN(B44)-LEN($J$2))</f>
        <v>GenerateBrokerInvoices</v>
      </c>
      <c r="D44" t="str">
        <f t="shared" si="1"/>
        <v>generateBrokerInvoices</v>
      </c>
      <c r="E44" t="str">
        <f t="shared" si="2"/>
        <v>generateBrokerInvoices";</v>
      </c>
      <c r="F44" t="str">
        <f t="shared" si="3"/>
        <v>generateBrokerInvoices</v>
      </c>
      <c r="G44">
        <f t="shared" si="4"/>
        <v>43</v>
      </c>
      <c r="H44" t="str">
        <f t="shared" si="5"/>
        <v>static generateBrokerInvoices = 'generateBrokerInvoices';</v>
      </c>
    </row>
    <row r="45" spans="1:8">
      <c r="A45" s="10" t="s">
        <v>83</v>
      </c>
      <c r="B45" s="9" t="str">
        <f t="shared" si="0"/>
        <v>public const string ExecuteDeferredDeliveryOrders</v>
      </c>
      <c r="C45" t="str">
        <f>RIGHT(B45, LEN(B45)-LEN($J$2))</f>
        <v>ExecuteDeferredDeliveryOrders</v>
      </c>
      <c r="D45" t="str">
        <f t="shared" si="1"/>
        <v>executeDeferredDeliveryOrders</v>
      </c>
      <c r="E45" t="str">
        <f t="shared" si="2"/>
        <v>executeDeferredDeliveryOrders";</v>
      </c>
      <c r="F45" t="str">
        <f t="shared" si="3"/>
        <v>executeDeferredDeliveryOrders</v>
      </c>
      <c r="G45">
        <f t="shared" si="4"/>
        <v>50</v>
      </c>
      <c r="H45" t="str">
        <f t="shared" si="5"/>
        <v>static executeDeferredDeliveryOrders = 'executeDeferredDeliveryOrders';</v>
      </c>
    </row>
    <row r="46" spans="1:8">
      <c r="A46" s="10" t="s">
        <v>84</v>
      </c>
      <c r="B46" s="9" t="str">
        <f>LEFT(A46,G46-1)</f>
        <v>public const string PartnerPortalManager</v>
      </c>
      <c r="C46" t="str">
        <f>RIGHT(B46, LEN(B46)-LEN($J$2))</f>
        <v>PartnerPortalManager</v>
      </c>
      <c r="D46" t="str">
        <f t="shared" si="1"/>
        <v>partnerPortalManager</v>
      </c>
      <c r="E46" t="str">
        <f>RIGHT(A46,LEN(A46)-G46-3)</f>
        <v>partnerPortalManager";</v>
      </c>
      <c r="F46" t="str">
        <f t="shared" si="3"/>
        <v>partnerPortalManager</v>
      </c>
      <c r="G46">
        <f>FIND(" =",A46)</f>
        <v>41</v>
      </c>
      <c r="H46" t="str">
        <f t="shared" si="5"/>
        <v>static partnerPortalManager = 'partnerPortalManager';</v>
      </c>
    </row>
    <row r="47" spans="1:8">
      <c r="A47" s="10" t="s">
        <v>85</v>
      </c>
      <c r="B47" s="9" t="str">
        <f>LEFT(A47,G47-1)</f>
        <v>public const string ContractClauseAdmin</v>
      </c>
      <c r="C47" t="str">
        <f>RIGHT(B47, LEN(B47)-LEN($J$2))</f>
        <v>ContractClauseAdmin</v>
      </c>
      <c r="D47" t="str">
        <f t="shared" si="1"/>
        <v>contractClauseAdmin</v>
      </c>
      <c r="E47" t="str">
        <f>RIGHT(A47,LEN(A47)-G47-3)</f>
        <v>contractClauseAdmin";</v>
      </c>
      <c r="F47" t="str">
        <f t="shared" si="3"/>
        <v>contractClauseAdmin</v>
      </c>
      <c r="G47">
        <f>FIND(" =",A47)</f>
        <v>40</v>
      </c>
      <c r="H47" t="str">
        <f t="shared" si="5"/>
        <v>static contractClauseAdmin = 'contractClauseAdmin';</v>
      </c>
    </row>
    <row r="48" spans="1:8">
      <c r="A48" s="10" t="s">
        <v>86</v>
      </c>
      <c r="B48" s="9" t="str">
        <f>LEFT(A48,G48-1)</f>
        <v>public const string FxController</v>
      </c>
      <c r="C48" t="str">
        <f>RIGHT(B48, LEN(B48)-LEN($J$2))</f>
        <v>FxController</v>
      </c>
      <c r="D48" t="str">
        <f t="shared" si="1"/>
        <v>fxController</v>
      </c>
      <c r="E48" t="str">
        <f>RIGHT(A48,LEN(A48)-G48-3)</f>
        <v>fxController";</v>
      </c>
      <c r="F48" t="str">
        <f t="shared" si="3"/>
        <v>fxController</v>
      </c>
      <c r="G48">
        <f>FIND(" =",A48)</f>
        <v>33</v>
      </c>
      <c r="H48" t="str">
        <f t="shared" si="5"/>
        <v>static fxController = 'fxController';</v>
      </c>
    </row>
    <row r="49" spans="1:8">
      <c r="A49" s="10" t="s">
        <v>87</v>
      </c>
      <c r="B49" s="9" t="str">
        <f>LEFT(A49,G49-1)</f>
        <v>public const string AnalyticsAdmin</v>
      </c>
      <c r="C49" t="str">
        <f>RIGHT(B49, LEN(B49)-LEN($J$2))</f>
        <v>AnalyticsAdmin</v>
      </c>
      <c r="D49" t="str">
        <f t="shared" si="1"/>
        <v>analyticsAdmin</v>
      </c>
      <c r="E49" t="str">
        <f>RIGHT(A49,LEN(A49)-G49-3)</f>
        <v>analyticsAdmin";</v>
      </c>
      <c r="F49" t="str">
        <f t="shared" si="3"/>
        <v>analyticsAdmin</v>
      </c>
      <c r="G49">
        <f>FIND(" =",A49)</f>
        <v>35</v>
      </c>
      <c r="H49" t="str">
        <f t="shared" si="5"/>
        <v>static analyticsAdmin = 'analyticsAdmin';</v>
      </c>
    </row>
    <row r="50" spans="1:8">
      <c r="A50" s="10" t="s">
        <v>88</v>
      </c>
      <c r="B50" s="9" t="str">
        <f>LEFT(A50,G50-1)</f>
        <v>public const string CommodityManager</v>
      </c>
      <c r="C50" t="str">
        <f>RIGHT(B50, LEN(B50)-LEN($J$2))</f>
        <v>CommodityManager</v>
      </c>
      <c r="D50" t="str">
        <f t="shared" si="1"/>
        <v>commodityManager</v>
      </c>
      <c r="E50" t="str">
        <f>RIGHT(A50,LEN(A50)-G50-3)</f>
        <v>commodityManager";</v>
      </c>
      <c r="F50" t="str">
        <f t="shared" si="3"/>
        <v>commodityManager</v>
      </c>
      <c r="G50">
        <f>FIND(" =",A50)</f>
        <v>37</v>
      </c>
      <c r="H50" t="str">
        <f t="shared" si="5"/>
        <v>static commodityManager = 'commodityManager';</v>
      </c>
    </row>
    <row r="51" spans="1:8">
      <c r="A51" s="10" t="s">
        <v>89</v>
      </c>
      <c r="B51" s="9" t="str">
        <f>LEFT(A51,G51-1)</f>
        <v>public const string ContractPricingAdmin</v>
      </c>
      <c r="C51" t="str">
        <f>RIGHT(B51, LEN(B51)-LEN($J$2))</f>
        <v>ContractPricingAdmin</v>
      </c>
      <c r="D51" t="str">
        <f t="shared" si="1"/>
        <v>contractPricingAdmin</v>
      </c>
      <c r="E51" t="str">
        <f>RIGHT(A51,LEN(A51)-G51-3)</f>
        <v>contractPricingAdmin";</v>
      </c>
      <c r="F51" t="str">
        <f t="shared" si="3"/>
        <v>contractPricingAdmin</v>
      </c>
      <c r="G51">
        <f>FIND(" =",A51)</f>
        <v>41</v>
      </c>
      <c r="H51" t="str">
        <f t="shared" si="5"/>
        <v>static contractPricingAdmin = 'contractPricingAdmin';</v>
      </c>
    </row>
    <row r="52" spans="1:8">
      <c r="A52" s="10" t="s">
        <v>90</v>
      </c>
      <c r="B52" s="9" t="str">
        <f>LEFT(A52,G52-1)</f>
        <v>public const string CreateMerchantInvoices</v>
      </c>
      <c r="C52" t="str">
        <f>RIGHT(B52, LEN(B52)-LEN($J$2))</f>
        <v>CreateMerchantInvoices</v>
      </c>
      <c r="D52" t="str">
        <f t="shared" si="1"/>
        <v>createMerchantInvoices</v>
      </c>
      <c r="E52" t="str">
        <f>RIGHT(A52,LEN(A52)-G52-3)</f>
        <v>createMerchantInvoices";</v>
      </c>
      <c r="F52" t="str">
        <f t="shared" si="3"/>
        <v>createMerchantInvoices</v>
      </c>
      <c r="G52">
        <f>FIND(" =",A52)</f>
        <v>43</v>
      </c>
      <c r="H52" t="str">
        <f t="shared" si="5"/>
        <v>static createMerchantInvoices = 'createMerchantInvoices';</v>
      </c>
    </row>
    <row r="53" spans="1:8">
      <c r="A53" s="10" t="s">
        <v>91</v>
      </c>
      <c r="B53" s="9" t="str">
        <f>LEFT(A53,G53-1)</f>
        <v>public const string CreatePurchaseOrderInvoices</v>
      </c>
      <c r="C53" t="str">
        <f>RIGHT(B53, LEN(B53)-LEN($J$2))</f>
        <v>CreatePurchaseOrderInvoices</v>
      </c>
      <c r="D53" t="str">
        <f t="shared" si="1"/>
        <v>createPurchaseOrderInvoices</v>
      </c>
      <c r="E53" t="str">
        <f>RIGHT(A53,LEN(A53)-G53-3)</f>
        <v>createPurchaseOrderInvoices";</v>
      </c>
      <c r="F53" t="str">
        <f t="shared" si="3"/>
        <v>createPurchaseOrderInvoices</v>
      </c>
      <c r="G53">
        <f>FIND(" =",A53)</f>
        <v>48</v>
      </c>
      <c r="H53" t="str">
        <f t="shared" si="5"/>
        <v>static createPurchaseOrderInvoices = 'createPurchaseOrderInvoices';</v>
      </c>
    </row>
    <row r="54" spans="1:8">
      <c r="A54" s="10" t="s">
        <v>92</v>
      </c>
      <c r="B54" s="9" t="str">
        <f>LEFT(A54,G54-1)</f>
        <v>public const string CreateShippingInvoice</v>
      </c>
      <c r="C54" t="str">
        <f>RIGHT(B54, LEN(B54)-LEN($J$2))</f>
        <v>CreateShippingInvoice</v>
      </c>
      <c r="D54" t="str">
        <f t="shared" si="1"/>
        <v>createShippingInvoice</v>
      </c>
      <c r="E54" t="str">
        <f>RIGHT(A54,LEN(A54)-G54-3)</f>
        <v>createShippingInvoice";</v>
      </c>
      <c r="F54" t="str">
        <f t="shared" si="3"/>
        <v>createShippingInvoice</v>
      </c>
      <c r="G54">
        <f>FIND(" =",A54)</f>
        <v>42</v>
      </c>
      <c r="H54" t="str">
        <f t="shared" si="5"/>
        <v>static createShippingInvoice = 'createShippingInvoice';</v>
      </c>
    </row>
    <row r="55" spans="1:8">
      <c r="A55" s="10" t="s">
        <v>93</v>
      </c>
      <c r="B55" s="9" t="str">
        <f>LEFT(A55,G55-1)</f>
        <v>public const string SendTransactionsToNetsuite</v>
      </c>
      <c r="C55" t="str">
        <f>RIGHT(B55, LEN(B55)-LEN($J$2))</f>
        <v>SendTransactionsToNetsuite</v>
      </c>
      <c r="D55" t="str">
        <f t="shared" si="1"/>
        <v>sendTransactionsToNetsuite</v>
      </c>
      <c r="E55" t="str">
        <f>RIGHT(A55,LEN(A55)-G55-3)</f>
        <v>sendTransactionsToNetsuite";</v>
      </c>
      <c r="F55" t="str">
        <f t="shared" si="3"/>
        <v>sendTransactionsToNetsuite</v>
      </c>
      <c r="G55">
        <f>FIND(" =",A55)</f>
        <v>47</v>
      </c>
      <c r="H55" t="str">
        <f t="shared" si="5"/>
        <v>static sendTransactionsToNetsuite = 'sendTransactionsToNetsuite';</v>
      </c>
    </row>
    <row r="56" spans="1:8">
      <c r="A56" s="10" t="s">
        <v>94</v>
      </c>
      <c r="B56" s="9" t="str">
        <f>LEFT(A56,G56-1)</f>
        <v>public const string GenerateSalesInvoices</v>
      </c>
      <c r="C56" t="str">
        <f>RIGHT(B56, LEN(B56)-LEN($J$2))</f>
        <v>GenerateSalesInvoices</v>
      </c>
      <c r="D56" t="str">
        <f t="shared" si="1"/>
        <v>generateSalesInvoices</v>
      </c>
      <c r="E56" t="str">
        <f>RIGHT(A56,LEN(A56)-G56-3)</f>
        <v>generateSalesInvoices";</v>
      </c>
      <c r="F56" t="str">
        <f t="shared" si="3"/>
        <v>generateSalesInvoices</v>
      </c>
      <c r="G56">
        <f>FIND(" =",A56)</f>
        <v>42</v>
      </c>
      <c r="H56" t="str">
        <f t="shared" si="5"/>
        <v>static generateSalesInvoices = 'generateSalesInvoices';</v>
      </c>
    </row>
    <row r="57" spans="1:8">
      <c r="A57" s="10" t="s">
        <v>95</v>
      </c>
      <c r="B57" s="9" t="str">
        <f>LEFT(A57,G57-1)</f>
        <v>public const string StockAdjuster</v>
      </c>
      <c r="C57" t="str">
        <f>RIGHT(B57, LEN(B57)-LEN($J$2))</f>
        <v>StockAdjuster</v>
      </c>
      <c r="D57" t="str">
        <f t="shared" si="1"/>
        <v>stockAdjuster</v>
      </c>
      <c r="E57" t="str">
        <f>RIGHT(A57,LEN(A57)-G57-3)</f>
        <v>stockAdjuster";</v>
      </c>
      <c r="F57" t="str">
        <f t="shared" si="3"/>
        <v>stockAdjuster</v>
      </c>
      <c r="G57">
        <f>FIND(" =",A57)</f>
        <v>34</v>
      </c>
      <c r="H57" t="str">
        <f t="shared" si="5"/>
        <v>static stockAdjuster = 'stockAdjuster';</v>
      </c>
    </row>
    <row r="58" spans="1:8">
      <c r="A58" s="10" t="s">
        <v>96</v>
      </c>
      <c r="B58" s="9" t="str">
        <f>LEFT(A58,G58-1)</f>
        <v>public const string GlobalConfigManager</v>
      </c>
      <c r="C58" t="str">
        <f>RIGHT(B58, LEN(B58)-LEN($J$2))</f>
        <v>GlobalConfigManager</v>
      </c>
      <c r="D58" t="str">
        <f t="shared" si="1"/>
        <v>globalConfigManager</v>
      </c>
      <c r="E58" t="str">
        <f>RIGHT(A58,LEN(A58)-G58-3)</f>
        <v>globalConfigManager";</v>
      </c>
      <c r="F58" t="str">
        <f t="shared" si="3"/>
        <v>globalConfigManager</v>
      </c>
      <c r="G58">
        <f>FIND(" =",A58)</f>
        <v>40</v>
      </c>
      <c r="H58" t="str">
        <f t="shared" si="5"/>
        <v>static globalConfigManager = 'globalConfigManager';</v>
      </c>
    </row>
    <row r="59" spans="1:8">
      <c r="A59" s="10" t="s">
        <v>97</v>
      </c>
      <c r="B59" s="9" t="str">
        <f>LEFT(A59,G59-1)</f>
        <v>public const string Translator</v>
      </c>
      <c r="C59" t="str">
        <f>RIGHT(B59, LEN(B59)-LEN($J$2))</f>
        <v>Translator</v>
      </c>
      <c r="D59" t="str">
        <f t="shared" si="1"/>
        <v>translator</v>
      </c>
      <c r="E59" t="str">
        <f>RIGHT(A59,LEN(A59)-G59-3)</f>
        <v>translator";</v>
      </c>
      <c r="F59" t="str">
        <f t="shared" si="3"/>
        <v>translator</v>
      </c>
      <c r="G59">
        <f>FIND(" =",A59)</f>
        <v>31</v>
      </c>
      <c r="H59" t="str">
        <f t="shared" si="5"/>
        <v>static translator = 'translator';</v>
      </c>
    </row>
    <row r="60" spans="1:8">
      <c r="A60" s="10" t="s">
        <v>98</v>
      </c>
      <c r="B60" s="9" t="str">
        <f>LEFT(A60,G60-1)</f>
        <v>public const string PositionExcluder</v>
      </c>
      <c r="C60" t="str">
        <f>RIGHT(B60, LEN(B60)-LEN($J$2))</f>
        <v>PositionExcluder</v>
      </c>
      <c r="D60" t="str">
        <f t="shared" si="1"/>
        <v>positionExcluder</v>
      </c>
      <c r="E60" t="str">
        <f>RIGHT(A60,LEN(A60)-G60-3)</f>
        <v>positionExcluder";</v>
      </c>
      <c r="F60" t="str">
        <f t="shared" si="3"/>
        <v>positionExcluder</v>
      </c>
      <c r="G60">
        <f>FIND(" =",A60)</f>
        <v>37</v>
      </c>
      <c r="H60" t="str">
        <f t="shared" si="5"/>
        <v>static positionExcluder = 'positionExcluder';</v>
      </c>
    </row>
    <row r="61" spans="1:8">
      <c r="A61" s="10" t="s">
        <v>99</v>
      </c>
      <c r="B61" s="9" t="str">
        <f>LEFT(A61,G61-1)</f>
        <v>public const string TradingPartnerAccountApprover</v>
      </c>
      <c r="C61" t="str">
        <f>RIGHT(B61, LEN(B61)-LEN($J$2))</f>
        <v>TradingPartnerAccountApprover</v>
      </c>
      <c r="D61" t="str">
        <f t="shared" si="1"/>
        <v>tradingPartnerAccountApprover</v>
      </c>
      <c r="E61" t="str">
        <f>RIGHT(A61,LEN(A61)-G61-3)</f>
        <v>tradingPartnerAccountApprover";</v>
      </c>
      <c r="F61" t="str">
        <f t="shared" si="3"/>
        <v>tradingPartnerAccountApprover</v>
      </c>
      <c r="G61">
        <f>FIND(" =",A61)</f>
        <v>50</v>
      </c>
      <c r="H61" t="str">
        <f t="shared" si="5"/>
        <v>static tradingPartnerAccountApprover = 'tradingPartnerAccountApprover';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10" sqref="C10"/>
    </sheetView>
  </sheetViews>
  <sheetFormatPr defaultRowHeight="14.4"/>
  <cols>
    <col min="1" max="2" width="20.33203125" customWidth="1"/>
    <col min="4" max="5" width="53.109375" bestFit="1" customWidth="1"/>
  </cols>
  <sheetData>
    <row r="1" spans="1:4">
      <c r="A1" s="8" t="s">
        <v>31</v>
      </c>
      <c r="B1" s="8"/>
      <c r="D1" s="2" t="s">
        <v>30</v>
      </c>
    </row>
    <row r="2" spans="1:4">
      <c r="A2" s="1" t="s">
        <v>1</v>
      </c>
      <c r="B2" s="1" t="s">
        <v>9</v>
      </c>
      <c r="D2" s="1" t="s">
        <v>18</v>
      </c>
    </row>
    <row r="3" spans="1:4">
      <c r="A3" t="s">
        <v>10</v>
      </c>
      <c r="B3" t="s">
        <v>17</v>
      </c>
      <c r="D3" s="3" t="s">
        <v>19</v>
      </c>
    </row>
    <row r="4" spans="1:4">
      <c r="A4" t="s">
        <v>11</v>
      </c>
      <c r="B4" t="s">
        <v>17</v>
      </c>
      <c r="D4" t="s">
        <v>20</v>
      </c>
    </row>
    <row r="5" spans="1:4">
      <c r="A5" t="s">
        <v>12</v>
      </c>
      <c r="B5" t="s">
        <v>17</v>
      </c>
      <c r="D5" t="s">
        <v>21</v>
      </c>
    </row>
    <row r="6" spans="1:4">
      <c r="A6" t="s">
        <v>13</v>
      </c>
      <c r="B6" t="s">
        <v>17</v>
      </c>
      <c r="D6" t="s">
        <v>22</v>
      </c>
    </row>
    <row r="7" spans="1:4">
      <c r="A7" t="s">
        <v>14</v>
      </c>
      <c r="B7" t="s">
        <v>14</v>
      </c>
      <c r="D7" t="s">
        <v>23</v>
      </c>
    </row>
    <row r="8" spans="1:4">
      <c r="A8" t="s">
        <v>15</v>
      </c>
      <c r="B8" t="s">
        <v>16</v>
      </c>
      <c r="D8" t="s">
        <v>24</v>
      </c>
    </row>
    <row r="9" spans="1:4">
      <c r="A9" t="s">
        <v>33</v>
      </c>
      <c r="B9" t="s">
        <v>34</v>
      </c>
    </row>
    <row r="10" spans="1:4">
      <c r="A10" t="s">
        <v>38</v>
      </c>
      <c r="B10" t="s">
        <v>39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C# model</vt:lpstr>
      <vt:lpstr>Static class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2021-09-13T16:34:36Z</dcterms:modified>
</cp:coreProperties>
</file>