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jw71\OneDrive\바탕 화면\First\QXIG\QXIG-JSJW\QXIG\QXIG Ventures\투자제안서\손PB\대면 재무설계\250523_넉넉한 윤리쌤\코드\"/>
    </mc:Choice>
  </mc:AlternateContent>
  <xr:revisionPtr revIDLastSave="0" documentId="13_ncr:1_{0DB9878F-51FD-4072-BE8D-32F4062C2307}" xr6:coauthVersionLast="47" xr6:coauthVersionMax="47" xr10:uidLastSave="{00000000-0000-0000-0000-000000000000}"/>
  <bookViews>
    <workbookView xWindow="22932" yWindow="-1272" windowWidth="23256" windowHeight="12456" activeTab="3" xr2:uid="{F3572BF9-0A5A-4941-BA6E-6BFB8AFEF3B3}"/>
  </bookViews>
  <sheets>
    <sheet name="핵심 정보(가정,변수)" sheetId="5" r:id="rId1"/>
    <sheet name="시나리오" sheetId="7" r:id="rId2"/>
    <sheet name="RAW&lt;&lt;" sheetId="3" r:id="rId3"/>
    <sheet name="r설문지 응답" sheetId="2" r:id="rId4"/>
    <sheet name="r물가상승률" sheetId="8" r:id="rId5"/>
    <sheet name="r공무원연금" sheetId="9" r:id="rId6"/>
  </sheets>
  <externalReferences>
    <externalReference r:id="rId7"/>
  </externalReferenc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5" l="1"/>
  <c r="C5" i="5"/>
  <c r="E19" i="5" l="1"/>
  <c r="C19" i="5" s="1"/>
  <c r="D7" i="8"/>
  <c r="D8" i="8"/>
  <c r="D6" i="8"/>
  <c r="C10" i="5" s="1"/>
  <c r="C10" i="7" l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C7" i="5"/>
  <c r="E42" i="7" l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G42" i="7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F42" i="7"/>
  <c r="F43" i="7" s="1"/>
  <c r="F44" i="7" s="1"/>
  <c r="C20" i="5"/>
  <c r="C43" i="7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F45" i="7" l="1"/>
  <c r="H42" i="7"/>
  <c r="H43" i="7"/>
  <c r="H44" i="7" l="1"/>
  <c r="F46" i="7"/>
  <c r="H45" i="7"/>
  <c r="F47" i="7" l="1"/>
  <c r="H46" i="7"/>
  <c r="F48" i="7" l="1"/>
  <c r="H47" i="7"/>
  <c r="F49" i="7" l="1"/>
  <c r="H48" i="7"/>
  <c r="F50" i="7" l="1"/>
  <c r="H49" i="7"/>
  <c r="F51" i="7" l="1"/>
  <c r="H50" i="7"/>
  <c r="F52" i="7" l="1"/>
  <c r="H51" i="7"/>
  <c r="F53" i="7" l="1"/>
  <c r="H52" i="7"/>
  <c r="F54" i="7" l="1"/>
  <c r="H53" i="7"/>
  <c r="F55" i="7" l="1"/>
  <c r="H54" i="7"/>
  <c r="F56" i="7" l="1"/>
  <c r="H55" i="7"/>
  <c r="F57" i="7" l="1"/>
  <c r="H56" i="7"/>
  <c r="F58" i="7" l="1"/>
  <c r="H57" i="7"/>
  <c r="F59" i="7" l="1"/>
  <c r="H58" i="7"/>
  <c r="F60" i="7" l="1"/>
  <c r="H59" i="7"/>
  <c r="F61" i="7" l="1"/>
  <c r="H60" i="7"/>
  <c r="F62" i="7" l="1"/>
  <c r="H61" i="7"/>
  <c r="F63" i="7" l="1"/>
  <c r="H62" i="7"/>
  <c r="F64" i="7" l="1"/>
  <c r="H63" i="7"/>
  <c r="F65" i="7" l="1"/>
  <c r="H64" i="7"/>
  <c r="F66" i="7" l="1"/>
  <c r="H66" i="7" s="1"/>
  <c r="H65" i="7"/>
</calcChain>
</file>

<file path=xl/sharedStrings.xml><?xml version="1.0" encoding="utf-8"?>
<sst xmlns="http://schemas.openxmlformats.org/spreadsheetml/2006/main" count="773" uniqueCount="455">
  <si>
    <t>0-1. 손PB를 통해 제공 받고 싶은 서비스는 무엇인가요? 
(복수 가능)</t>
  </si>
  <si>
    <t>1-1. '내집 마련 가자'님의 일반적인 재무관심사에는 어떤 게 있나요? (복수 선택 가능)</t>
  </si>
  <si>
    <t>1-2. '내집 마련 가자'님 만의 재무목표를 최대한 자유롭게 모두 말씀해주세요 !
(예시)
- 내 아이들의 결혼자금이 필요해요
- 내 자녀들의 대학까지 교육자금이 필요해요
- 앞으로 2-3년 안에 집을 하나 장만하고 싶어요
- 내가 60세가 되면 은퇴하려고 하는데, 얼마의 자금이 필요한가요
- 지금 다니는 직장을 그만두고 창업을 하고 싶어요
- 내 노후자금 준비로 임대수입이 있는 부동산을 갖고 싶어요
- 자선단체에 기부하고 싶어요</t>
  </si>
  <si>
    <t>1-3. 단기(5년 미만) 내 재무적 목표는 무엇인가요? 
(복수 선택 가능)</t>
  </si>
  <si>
    <t>1-5. 장기(5년 이상) 재무적 목표는 무엇인가요? 
(복수 선택 가능)</t>
  </si>
  <si>
    <t>1-6. 장기(5년 이상 혹은 은퇴시) 모으고 싶은 금액은 얼마인가요?</t>
  </si>
  <si>
    <t>2-1. 고객님의 직업은 어떻게 되시나요?
- 무직, 대학(원)생 등 포함</t>
  </si>
  <si>
    <t>2-2. 현재 건강상태는 좀 어떠세요?</t>
  </si>
  <si>
    <t>2-4. 결혼을 하셨거나, 앞으로 경제활동을 함께 할 동반자가 있으신가요?</t>
  </si>
  <si>
    <t>2-4-1. 결혼 계획이 있다면 그 시기는 언제인가요?</t>
  </si>
  <si>
    <t>2-5. 부모나 형제 등 고객님이 현재 또는 미래에 부양해야 할 가족 구성원은 어떤 분들이 계실까요?</t>
  </si>
  <si>
    <t>2-6. 향후 임신 및 출산 계획이 어떻게 되시나요?</t>
  </si>
  <si>
    <t>2-6-1. 자녀 계획이 있다면 몇 명을 계획 중이신가요?</t>
  </si>
  <si>
    <t>2-7. 현재 직업 계획에 가장 가까운 것을 선택해주세요 !</t>
  </si>
  <si>
    <t>2-8. 은퇴를 목표로 하는 나이는 언제인가요?</t>
  </si>
  <si>
    <t>2-9. 은퇴 후 예상되는 주요 소득원은 무엇인가요? 
(복수선택 가능)</t>
  </si>
  <si>
    <t>3-1. 공적연금, 퇴직연금(퇴직금), 개인연금 등 연금자산 내역이 어떻게 되세요? 
(가지고 계신 연금 종류를 말씀해주시면 됩니다 !)
(예시)
- 국민연금, 퇴직연금 등</t>
  </si>
  <si>
    <t>3-2. 각종 보험은 어떤 걸 들고 계세요?
(자유롭게 말씀해 주시면 됩니다 !)</t>
  </si>
  <si>
    <t>3-3. 앞으로 추가적인 대출을 받으실 계획이 있으신가요?</t>
  </si>
  <si>
    <t>4-1. 고객님의 인생에 있어서의 가치관, 꿈, 희망사항 등은 어떻게 되시나요?</t>
  </si>
  <si>
    <t>4-2. 돈에 대한 신념이나 태도</t>
  </si>
  <si>
    <t>4-3. 현재 돈(자금)에 대한 걱정 정도는 어떻게 되나요?</t>
  </si>
  <si>
    <t>4-3. 삶의 목표는 무엇이 있나요?</t>
  </si>
  <si>
    <t>4-4. 관심과 취미생활에는 어떤 것이 있을까요?</t>
  </si>
  <si>
    <t>4-5. '주식투자' 등에 있어서 위험은 어느 정도로 감내가 가능하세요?</t>
  </si>
  <si>
    <t>4-7. 투자해 보신 경험이 있는 투자 상품은 어떻게 있나요?</t>
  </si>
  <si>
    <t>4-8. 주식투자 경력은 어떻게 되세요?</t>
  </si>
  <si>
    <t>4-9. 소비/지출 관리 습관과 가장 가까운 것을 골라주세요.</t>
  </si>
  <si>
    <t>4-10. 1년 내 소비 패턴과 주요 지출 계획에 가장 적절한 것을 골라주세요.</t>
  </si>
  <si>
    <t>4-11. 자신의 라이프스타일의 특성을 가장 잘 반영하는 것을 모두 선택해주세요.</t>
  </si>
  <si>
    <t>4-13. 계획 중인 국내 여행 빈도에 가장 가까운 것은 어느 것입니까?</t>
  </si>
  <si>
    <t>4-14. 계획 중인 해외 여행 빈도에 가장 가까운 것은 어느 것입니까?</t>
  </si>
  <si>
    <t>4-15. 향후 5년 내에 생활에서 어떤 큰 변화가 있을 것으로 예상하시나요?(복수 선택 가능)</t>
  </si>
  <si>
    <t>4-16. 미래에 고객님의 라이프스타일이 지금과 어떻게 달라질 것 같나요?(복수 선택 가능)</t>
  </si>
  <si>
    <t>재무관리 전반(재무목표의 구체화, 현금흐름의 관리, 저축 여력의 장단기 배분 등), 생애목적자금 설계 (아파트 구입, 은퇴 등 특정 목적을 위한 저축/투자 흐름 설계), 투자설계와 자산배분</t>
  </si>
  <si>
    <t>본래 몸이 다소 약하여 적은 금액의 의료 지출이 늘 있지만, 큰 문제는 없다.</t>
  </si>
  <si>
    <t>30~35세</t>
  </si>
  <si>
    <t>부양 할 가족이 없거나 이미 모두 준비가 되어 있어 부양 필요성이 없다.</t>
  </si>
  <si>
    <t>현재 승진이나 이직 등 큰 변화 계획이 없다. (5년 이내)</t>
  </si>
  <si>
    <t>55~60세 미만</t>
  </si>
  <si>
    <t>200~300만원</t>
  </si>
  <si>
    <t>그래도 현재는 최대한 절약하고 투자해서 미래에 걱정 없는 삶을 보내고 싶다.</t>
  </si>
  <si>
    <t>걱정이 없지는 않지만, 크게 걱정되는 수준은 아니다.</t>
  </si>
  <si>
    <t>자기계발 등 향후 자기관리와 발전을 위해 더 많은 금액을 소비할 예정이다.</t>
  </si>
  <si>
    <t>6개월에 1번 이상</t>
  </si>
  <si>
    <t>현재 나이</t>
    <phoneticPr fontId="1" type="noConversion"/>
  </si>
  <si>
    <t>직업</t>
    <phoneticPr fontId="1" type="noConversion"/>
  </si>
  <si>
    <t>교사</t>
    <phoneticPr fontId="1" type="noConversion"/>
  </si>
  <si>
    <t>은퇴 나이</t>
    <phoneticPr fontId="1" type="noConversion"/>
  </si>
  <si>
    <t>구분</t>
    <phoneticPr fontId="1" type="noConversion"/>
  </si>
  <si>
    <t>내용</t>
    <phoneticPr fontId="1" type="noConversion"/>
  </si>
  <si>
    <t>비고</t>
    <phoneticPr fontId="1" type="noConversion"/>
  </si>
  <si>
    <t>은퇴 후 예상 지출액 (고객응답)</t>
    <phoneticPr fontId="1" type="noConversion"/>
  </si>
  <si>
    <t xml:space="preserve"> </t>
    <phoneticPr fontId="1" type="noConversion"/>
  </si>
  <si>
    <t>은퇴기간</t>
    <phoneticPr fontId="1" type="noConversion"/>
  </si>
  <si>
    <t>나이</t>
    <phoneticPr fontId="1" type="noConversion"/>
  </si>
  <si>
    <t>기대수명</t>
    <phoneticPr fontId="1" type="noConversion"/>
  </si>
  <si>
    <t>통계청(23)</t>
    <phoneticPr fontId="1" type="noConversion"/>
  </si>
  <si>
    <t>은퇴</t>
    <phoneticPr fontId="1" type="noConversion"/>
  </si>
  <si>
    <t>현재</t>
    <phoneticPr fontId="1" type="noConversion"/>
  </si>
  <si>
    <t>지수종류(1)</t>
  </si>
  <si>
    <t>2016.01</t>
  </si>
  <si>
    <t>2016.02</t>
  </si>
  <si>
    <t>2016.03</t>
  </si>
  <si>
    <t>2016.04</t>
  </si>
  <si>
    <t>2016.05</t>
  </si>
  <si>
    <t>2016.06</t>
  </si>
  <si>
    <t>2016.07</t>
  </si>
  <si>
    <t>2016.08</t>
  </si>
  <si>
    <t>2016.09</t>
  </si>
  <si>
    <t>2016.10</t>
  </si>
  <si>
    <t>2016.11</t>
  </si>
  <si>
    <t>2016.12</t>
  </si>
  <si>
    <t>2017.01</t>
  </si>
  <si>
    <t>2017.02</t>
  </si>
  <si>
    <t>2017.03</t>
  </si>
  <si>
    <t>2017.04</t>
  </si>
  <si>
    <t>2017.05</t>
  </si>
  <si>
    <t>2017.06</t>
  </si>
  <si>
    <t>2017.07</t>
  </si>
  <si>
    <t>2017.08</t>
  </si>
  <si>
    <t>2017.09</t>
  </si>
  <si>
    <t>2017.10</t>
  </si>
  <si>
    <t>2017.11</t>
  </si>
  <si>
    <t>2017.12</t>
  </si>
  <si>
    <t>2018.01</t>
  </si>
  <si>
    <t>2018.02</t>
  </si>
  <si>
    <t>2018.03</t>
  </si>
  <si>
    <t>2018.04</t>
  </si>
  <si>
    <t>2018.05</t>
  </si>
  <si>
    <t>2018.06</t>
  </si>
  <si>
    <t>2018.07</t>
  </si>
  <si>
    <t>2018.08</t>
  </si>
  <si>
    <t>2018.09</t>
  </si>
  <si>
    <t>2018.10</t>
  </si>
  <si>
    <t>2018.11</t>
  </si>
  <si>
    <t>2018.12</t>
  </si>
  <si>
    <t>2019.01</t>
  </si>
  <si>
    <t>2019.02</t>
  </si>
  <si>
    <t>2019.03</t>
  </si>
  <si>
    <t>2019.04</t>
  </si>
  <si>
    <t>2019.05</t>
  </si>
  <si>
    <t>2019.06</t>
  </si>
  <si>
    <t>2019.07</t>
  </si>
  <si>
    <t>2019.08</t>
  </si>
  <si>
    <t>2019.09</t>
  </si>
  <si>
    <t>2019.10</t>
  </si>
  <si>
    <t>2019.11</t>
  </si>
  <si>
    <t>2019.12</t>
  </si>
  <si>
    <t>2020.01</t>
  </si>
  <si>
    <t>2020.02</t>
  </si>
  <si>
    <t>2020.03</t>
  </si>
  <si>
    <t>2020.04</t>
  </si>
  <si>
    <t>2020.05</t>
  </si>
  <si>
    <t>2020.06</t>
  </si>
  <si>
    <t>2020.07</t>
  </si>
  <si>
    <t>2020.08</t>
  </si>
  <si>
    <t>2020.09</t>
  </si>
  <si>
    <t>2020.10</t>
  </si>
  <si>
    <t>2020.11</t>
  </si>
  <si>
    <t>2020.12</t>
  </si>
  <si>
    <t>2021.01</t>
  </si>
  <si>
    <t>2021.02</t>
  </si>
  <si>
    <t>2021.03</t>
  </si>
  <si>
    <t>2021.04</t>
  </si>
  <si>
    <t>2021.05</t>
  </si>
  <si>
    <t>2021.06</t>
  </si>
  <si>
    <t>2021.07</t>
  </si>
  <si>
    <t>2021.08</t>
  </si>
  <si>
    <t>2021.09</t>
  </si>
  <si>
    <t>2021.10</t>
  </si>
  <si>
    <t>2021.11</t>
  </si>
  <si>
    <t>2021.12</t>
  </si>
  <si>
    <t>2022.01</t>
  </si>
  <si>
    <t>2022.02</t>
  </si>
  <si>
    <t>2022.03</t>
  </si>
  <si>
    <t>2022.04</t>
  </si>
  <si>
    <t>2022.05</t>
  </si>
  <si>
    <t>2022.06</t>
  </si>
  <si>
    <t>2022.07</t>
  </si>
  <si>
    <t>2022.08</t>
  </si>
  <si>
    <t>2022.09</t>
  </si>
  <si>
    <t>2022.10</t>
  </si>
  <si>
    <t>2022.11</t>
  </si>
  <si>
    <t>2022.12</t>
  </si>
  <si>
    <t>2023.01</t>
  </si>
  <si>
    <t>2023.02</t>
  </si>
  <si>
    <t>2023.03</t>
  </si>
  <si>
    <t>2023.04</t>
  </si>
  <si>
    <t>2023.05</t>
  </si>
  <si>
    <t>2023.06</t>
  </si>
  <si>
    <t>2023.07</t>
  </si>
  <si>
    <t>2023.08</t>
  </si>
  <si>
    <t>2023.09</t>
  </si>
  <si>
    <t>2023.10</t>
  </si>
  <si>
    <t>2023.11</t>
  </si>
  <si>
    <t>2023.12</t>
  </si>
  <si>
    <t>2024.01</t>
  </si>
  <si>
    <t>2024.02</t>
  </si>
  <si>
    <t>2024.03</t>
  </si>
  <si>
    <t>2024.04</t>
  </si>
  <si>
    <t>2024.05</t>
  </si>
  <si>
    <t>2024.06</t>
  </si>
  <si>
    <t>2024.07</t>
  </si>
  <si>
    <t>2024.08</t>
  </si>
  <si>
    <t>2024.09</t>
  </si>
  <si>
    <t>2024.10</t>
  </si>
  <si>
    <t>2024.11</t>
  </si>
  <si>
    <t>2024.12</t>
  </si>
  <si>
    <t>2025.01</t>
  </si>
  <si>
    <t>2025.02</t>
  </si>
  <si>
    <t>2025.03</t>
  </si>
  <si>
    <t>2025.04</t>
  </si>
  <si>
    <t>총지수</t>
  </si>
  <si>
    <t>전년누계비(%)</t>
  </si>
  <si>
    <t>2000.01</t>
  </si>
  <si>
    <t>2000.02</t>
  </si>
  <si>
    <t>2000.03</t>
  </si>
  <si>
    <t>2000.04</t>
  </si>
  <si>
    <t>2000.05</t>
  </si>
  <si>
    <t>2000.06</t>
  </si>
  <si>
    <t>2000.07</t>
  </si>
  <si>
    <t>2000.08</t>
  </si>
  <si>
    <t>2000.09</t>
  </si>
  <si>
    <t>2000.10</t>
  </si>
  <si>
    <t>2000.11</t>
  </si>
  <si>
    <t>2000.12</t>
  </si>
  <si>
    <t>2001.01</t>
  </si>
  <si>
    <t>2001.02</t>
  </si>
  <si>
    <t>2001.03</t>
  </si>
  <si>
    <t>2001.04</t>
  </si>
  <si>
    <t>2001.05</t>
  </si>
  <si>
    <t>2001.06</t>
  </si>
  <si>
    <t>2001.07</t>
  </si>
  <si>
    <t>2001.08</t>
  </si>
  <si>
    <t>2001.09</t>
  </si>
  <si>
    <t>2001.10</t>
  </si>
  <si>
    <t>2001.11</t>
  </si>
  <si>
    <t>2001.12</t>
  </si>
  <si>
    <t>2002.01</t>
  </si>
  <si>
    <t>2002.02</t>
  </si>
  <si>
    <t>2002.03</t>
  </si>
  <si>
    <t>2002.04</t>
  </si>
  <si>
    <t>2002.05</t>
  </si>
  <si>
    <t>2002.06</t>
  </si>
  <si>
    <t>2002.07</t>
  </si>
  <si>
    <t>2002.08</t>
  </si>
  <si>
    <t>2002.09</t>
  </si>
  <si>
    <t>2002.10</t>
  </si>
  <si>
    <t>2002.11</t>
  </si>
  <si>
    <t>2002.12</t>
  </si>
  <si>
    <t>2003.01</t>
  </si>
  <si>
    <t>2003.02</t>
  </si>
  <si>
    <t>2003.03</t>
  </si>
  <si>
    <t>2003.04</t>
  </si>
  <si>
    <t>2003.05</t>
  </si>
  <si>
    <t>2003.06</t>
  </si>
  <si>
    <t>2003.07</t>
  </si>
  <si>
    <t>2003.08</t>
  </si>
  <si>
    <t>2003.09</t>
  </si>
  <si>
    <t>2003.10</t>
  </si>
  <si>
    <t>2003.11</t>
  </si>
  <si>
    <t>2003.12</t>
  </si>
  <si>
    <t>2004.01</t>
  </si>
  <si>
    <t>2004.02</t>
  </si>
  <si>
    <t>2004.03</t>
  </si>
  <si>
    <t>2004.04</t>
  </si>
  <si>
    <t>2004.05</t>
  </si>
  <si>
    <t>2004.06</t>
  </si>
  <si>
    <t>2004.07</t>
  </si>
  <si>
    <t>2004.08</t>
  </si>
  <si>
    <t>2004.09</t>
  </si>
  <si>
    <t>2004.10</t>
  </si>
  <si>
    <t>2004.11</t>
  </si>
  <si>
    <t>2004.12</t>
  </si>
  <si>
    <t>2005.01</t>
  </si>
  <si>
    <t>2005.02</t>
  </si>
  <si>
    <t>2005.03</t>
  </si>
  <si>
    <t>2005.04</t>
  </si>
  <si>
    <t>2005.05</t>
  </si>
  <si>
    <t>2005.06</t>
  </si>
  <si>
    <t>2005.07</t>
  </si>
  <si>
    <t>2005.08</t>
  </si>
  <si>
    <t>2005.09</t>
  </si>
  <si>
    <t>2005.10</t>
  </si>
  <si>
    <t>2005.11</t>
  </si>
  <si>
    <t>2005.12</t>
  </si>
  <si>
    <t>2006.01</t>
  </si>
  <si>
    <t>2006.02</t>
  </si>
  <si>
    <t>2006.03</t>
  </si>
  <si>
    <t>2006.04</t>
  </si>
  <si>
    <t>2006.05</t>
  </si>
  <si>
    <t>2006.06</t>
  </si>
  <si>
    <t>2006.07</t>
  </si>
  <si>
    <t>2006.08</t>
  </si>
  <si>
    <t>2006.09</t>
  </si>
  <si>
    <t>2006.10</t>
  </si>
  <si>
    <t>2006.11</t>
  </si>
  <si>
    <t>2006.12</t>
  </si>
  <si>
    <t>2007.01</t>
  </si>
  <si>
    <t>2007.02</t>
  </si>
  <si>
    <t>2007.03</t>
  </si>
  <si>
    <t>2007.04</t>
  </si>
  <si>
    <t>2007.05</t>
  </si>
  <si>
    <t>2007.06</t>
  </si>
  <si>
    <t>2007.07</t>
  </si>
  <si>
    <t>2007.08</t>
  </si>
  <si>
    <t>2007.09</t>
  </si>
  <si>
    <t>2007.10</t>
  </si>
  <si>
    <t>2007.11</t>
  </si>
  <si>
    <t>2007.12</t>
  </si>
  <si>
    <t>2008.01</t>
  </si>
  <si>
    <t>2008.02</t>
  </si>
  <si>
    <t>2008.03</t>
  </si>
  <si>
    <t>2008.04</t>
  </si>
  <si>
    <t>2008.05</t>
  </si>
  <si>
    <t>2008.06</t>
  </si>
  <si>
    <t>2008.07</t>
  </si>
  <si>
    <t>2008.08</t>
  </si>
  <si>
    <t>2008.09</t>
  </si>
  <si>
    <t>2008.10</t>
  </si>
  <si>
    <t>2008.11</t>
  </si>
  <si>
    <t>2008.12</t>
  </si>
  <si>
    <t>2009.01</t>
  </si>
  <si>
    <t>2009.02</t>
  </si>
  <si>
    <t>2009.03</t>
  </si>
  <si>
    <t>2009.04</t>
  </si>
  <si>
    <t>2009.05</t>
  </si>
  <si>
    <t>2009.06</t>
  </si>
  <si>
    <t>2009.07</t>
  </si>
  <si>
    <t>2009.08</t>
  </si>
  <si>
    <t>2009.09</t>
  </si>
  <si>
    <t>2009.10</t>
  </si>
  <si>
    <t>2009.11</t>
  </si>
  <si>
    <t>2009.12</t>
  </si>
  <si>
    <t>2010.01</t>
  </si>
  <si>
    <t>2010.02</t>
  </si>
  <si>
    <t>2010.03</t>
  </si>
  <si>
    <t>2010.04</t>
  </si>
  <si>
    <t>2010.05</t>
  </si>
  <si>
    <t>2010.06</t>
  </si>
  <si>
    <t>2010.07</t>
  </si>
  <si>
    <t>2010.08</t>
  </si>
  <si>
    <t>2010.09</t>
  </si>
  <si>
    <t>2010.10</t>
  </si>
  <si>
    <t>2010.11</t>
  </si>
  <si>
    <t>2010.12</t>
  </si>
  <si>
    <t>2011.01</t>
  </si>
  <si>
    <t>2011.02</t>
  </si>
  <si>
    <t>2011.03</t>
  </si>
  <si>
    <t>2011.04</t>
  </si>
  <si>
    <t>2011.05</t>
  </si>
  <si>
    <t>2011.06</t>
  </si>
  <si>
    <t>2011.07</t>
  </si>
  <si>
    <t>2011.08</t>
  </si>
  <si>
    <t>2011.09</t>
  </si>
  <si>
    <t>2011.10</t>
  </si>
  <si>
    <t>2011.11</t>
  </si>
  <si>
    <t>2011.12</t>
  </si>
  <si>
    <t>2012.01</t>
  </si>
  <si>
    <t>2012.02</t>
  </si>
  <si>
    <t>2012.03</t>
  </si>
  <si>
    <t>2012.04</t>
  </si>
  <si>
    <t>2012.05</t>
  </si>
  <si>
    <t>2012.06</t>
  </si>
  <si>
    <t>2012.07</t>
  </si>
  <si>
    <t>2012.08</t>
  </si>
  <si>
    <t>2012.09</t>
  </si>
  <si>
    <t>2012.10</t>
  </si>
  <si>
    <t>2012.11</t>
  </si>
  <si>
    <t>2012.12</t>
  </si>
  <si>
    <t>2013.01</t>
  </si>
  <si>
    <t>2013.02</t>
  </si>
  <si>
    <t>2013.03</t>
  </si>
  <si>
    <t>2013.04</t>
  </si>
  <si>
    <t>2013.05</t>
  </si>
  <si>
    <t>2013.06</t>
  </si>
  <si>
    <t>2013.07</t>
  </si>
  <si>
    <t>2013.08</t>
  </si>
  <si>
    <t>2013.09</t>
  </si>
  <si>
    <t>2013.10</t>
  </si>
  <si>
    <t>2013.11</t>
  </si>
  <si>
    <t>2013.12</t>
  </si>
  <si>
    <t>2014.01</t>
  </si>
  <si>
    <t>2014.02</t>
  </si>
  <si>
    <t>2014.03</t>
  </si>
  <si>
    <t>2014.04</t>
  </si>
  <si>
    <t>2014.05</t>
  </si>
  <si>
    <t>2014.06</t>
  </si>
  <si>
    <t>2014.07</t>
  </si>
  <si>
    <t>2014.08</t>
  </si>
  <si>
    <t>2014.09</t>
  </si>
  <si>
    <t>2014.10</t>
  </si>
  <si>
    <t>2014.11</t>
  </si>
  <si>
    <t>2014.12</t>
  </si>
  <si>
    <t>2015.01</t>
  </si>
  <si>
    <t>2015.02</t>
  </si>
  <si>
    <t>2015.03</t>
  </si>
  <si>
    <t>2015.04</t>
  </si>
  <si>
    <t>2015.05</t>
  </si>
  <si>
    <t>2015.06</t>
  </si>
  <si>
    <t>2015.07</t>
  </si>
  <si>
    <t>2015.08</t>
  </si>
  <si>
    <t>2015.09</t>
  </si>
  <si>
    <t>2015.10</t>
  </si>
  <si>
    <t>2015.11</t>
  </si>
  <si>
    <t>2015.12</t>
  </si>
  <si>
    <t>산술평균</t>
    <phoneticPr fontId="1" type="noConversion"/>
  </si>
  <si>
    <t>기하평균</t>
    <phoneticPr fontId="1" type="noConversion"/>
  </si>
  <si>
    <t>중앙값</t>
    <phoneticPr fontId="1" type="noConversion"/>
  </si>
  <si>
    <t>전체</t>
    <phoneticPr fontId="1" type="noConversion"/>
  </si>
  <si>
    <t>최근 10년</t>
    <phoneticPr fontId="1" type="noConversion"/>
  </si>
  <si>
    <t>최근 5년</t>
    <phoneticPr fontId="1" type="noConversion"/>
  </si>
  <si>
    <t>최근 3년년</t>
    <phoneticPr fontId="1" type="noConversion"/>
  </si>
  <si>
    <t>2000~2025.01 월별 산술평균 물가상승률</t>
    <phoneticPr fontId="1" type="noConversion"/>
  </si>
  <si>
    <t>물가상승률(%)</t>
    <phoneticPr fontId="1" type="noConversion"/>
  </si>
  <si>
    <t>최소 노후생활비</t>
    <phoneticPr fontId="1" type="noConversion"/>
  </si>
  <si>
    <t>국민연금공단</t>
    <phoneticPr fontId="1" type="noConversion"/>
  </si>
  <si>
    <t>국민연금공단 1인가구 최소 월별 노후생활비(23.01)</t>
    <phoneticPr fontId="1" type="noConversion"/>
  </si>
  <si>
    <t>국민연금공단 1인가구 적정 노후생활비</t>
    <phoneticPr fontId="1" type="noConversion"/>
  </si>
  <si>
    <t>적정 노후생활비</t>
    <phoneticPr fontId="1" type="noConversion"/>
  </si>
  <si>
    <t>공무원연금공단 : Home&gt;사업안내&gt;연금사업&gt;퇴직급여&gt;급여종류 및 지급액산정</t>
  </si>
  <si>
    <t>이것도 통계 계속 업데이트 해가야 할 듯</t>
    <phoneticPr fontId="1" type="noConversion"/>
  </si>
  <si>
    <t>이것도 사실 엄밀히 월급/인상률 다 고려하면서 계산해야되는데</t>
    <phoneticPr fontId="1" type="noConversion"/>
  </si>
  <si>
    <t>퉁 치는 게 현재로는 최선 (고려해야 할 변수가 너무 많음)</t>
    <phoneticPr fontId="1" type="noConversion"/>
  </si>
  <si>
    <t>공무원연금(월) (현재시점)</t>
    <phoneticPr fontId="1" type="noConversion"/>
  </si>
  <si>
    <t>공무원연금 수령액</t>
    <phoneticPr fontId="1" type="noConversion"/>
  </si>
  <si>
    <t xml:space="preserve"> 목표 소득대체율</t>
    <phoneticPr fontId="1" type="noConversion"/>
  </si>
  <si>
    <t>OECD</t>
    <phoneticPr fontId="1" type="noConversion"/>
  </si>
  <si>
    <t>World Bank</t>
    <phoneticPr fontId="1" type="noConversion"/>
  </si>
  <si>
    <t>국민연금</t>
    <phoneticPr fontId="1" type="noConversion"/>
  </si>
  <si>
    <t>?</t>
    <phoneticPr fontId="1" type="noConversion"/>
  </si>
  <si>
    <t>목표(권고) 월별 소비금액</t>
    <phoneticPr fontId="1" type="noConversion"/>
  </si>
  <si>
    <t>현재는 20대라 소득이 과소로 잡히는 경향이 있기 때문</t>
    <phoneticPr fontId="1" type="noConversion"/>
  </si>
  <si>
    <t>조정 소비금액 (월급 조정)</t>
    <phoneticPr fontId="1" type="noConversion"/>
  </si>
  <si>
    <t>조정 소비금액 (라이프스타일 조정)</t>
    <phoneticPr fontId="1" type="noConversion"/>
  </si>
  <si>
    <t>주말마다 친구들과, 이외 여행 다니기가 취미이기 때문에, 조금 더 상향</t>
    <phoneticPr fontId="1" type="noConversion"/>
  </si>
  <si>
    <t>최종 조정 목표 월별 소비금액</t>
    <phoneticPr fontId="1" type="noConversion"/>
  </si>
  <si>
    <t>목표</t>
    <phoneticPr fontId="1" type="noConversion"/>
  </si>
  <si>
    <t>부족분</t>
    <phoneticPr fontId="1" type="noConversion"/>
  </si>
  <si>
    <t>총은퇴일시금</t>
    <phoneticPr fontId="1" type="noConversion"/>
  </si>
  <si>
    <t>&gt;&gt; 은퇴까지 대충 4.5억 모아야됨</t>
    <phoneticPr fontId="1" type="noConversion"/>
  </si>
  <si>
    <t>최소생활비</t>
    <phoneticPr fontId="1" type="noConversion"/>
  </si>
  <si>
    <t>적정생활비</t>
    <phoneticPr fontId="1" type="noConversion"/>
  </si>
  <si>
    <t>&gt;&gt; 그렇다면 4.5억은 어떻게 모으는 게 가장 효율적인가 ?</t>
    <phoneticPr fontId="1" type="noConversion"/>
  </si>
  <si>
    <t>&gt;&gt; 월별로 얼마를 저축/투자해야 하고</t>
    <phoneticPr fontId="1" type="noConversion"/>
  </si>
  <si>
    <t>&gt;&gt; 어디에 얼마씩 저축/투자해야 하는지</t>
    <phoneticPr fontId="1" type="noConversion"/>
  </si>
  <si>
    <t>연 월급인상률</t>
    <phoneticPr fontId="1" type="noConversion"/>
  </si>
  <si>
    <t>4.5억</t>
    <phoneticPr fontId="1" type="noConversion"/>
  </si>
  <si>
    <t>얼마의 수익률로 할인해서</t>
    <phoneticPr fontId="1" type="noConversion"/>
  </si>
  <si>
    <t>투자 할 금액을 도출하는지라서</t>
    <phoneticPr fontId="1" type="noConversion"/>
  </si>
  <si>
    <t>&gt;&gt; 금융 애들을 좀 불러야 할 듯</t>
    <phoneticPr fontId="1" type="noConversion"/>
  </si>
  <si>
    <t>&gt;&gt; 결국 우리는 고객의 목표수익률 (고객한테 추천해줄 수 있는 연간 수익률)</t>
    <phoneticPr fontId="1" type="noConversion"/>
  </si>
  <si>
    <t>&gt;&gt; 그 수익률로 운용했을 때(자산을 관리했을 때) 추천해줄 수 있는 포트폴리오 및 월별 재무 Plan</t>
    <phoneticPr fontId="1" type="noConversion"/>
  </si>
  <si>
    <t>&gt;&gt; 은퇴 + 단기 + 중기 + 장기</t>
    <phoneticPr fontId="1" type="noConversion"/>
  </si>
  <si>
    <t>&gt;&gt; 이게 지금 좀 어려움</t>
    <phoneticPr fontId="1" type="noConversion"/>
  </si>
  <si>
    <t>&gt;&gt; 5억</t>
    <phoneticPr fontId="1" type="noConversion"/>
  </si>
  <si>
    <t xml:space="preserve">라이프스타일 분류 &gt; LLM 먹여도 됨 </t>
    <phoneticPr fontId="1" type="noConversion"/>
  </si>
  <si>
    <t>하이리스크 하이리턴</t>
    <phoneticPr fontId="1" type="noConversion"/>
  </si>
  <si>
    <t>기대수익률이 높으면 변동성이 높아질 수밖에서</t>
    <phoneticPr fontId="1" type="noConversion"/>
  </si>
  <si>
    <t>1-4. 1년 내 모으고 싶은 금액은 얼마인가요?</t>
  </si>
  <si>
    <t>1-7. 앞으로의 자산 수익률(예/적금, 주식 등 모든 자산을 합친 수익률은 연간 몇 %가 되기 희망하시나요? - 3%, 5%, 7% 등)</t>
  </si>
  <si>
    <t>2-10. 은퇴 후 월간 생활비로 얼마를 예상하세요?
(예 - 150만원, 230만원 등등)</t>
  </si>
  <si>
    <t>4-6. '주식투자'에 있어서 가장 선호하는 스타일은 어떻게 되나요? (복수 선택 가능)</t>
  </si>
  <si>
    <t>재산의 증식과 관리, 합리적이고 효율적인 수입과 지출의 관리방법, 자신에게 맞는 금융상품의 선택, 재무상황에 대한 종합적인 점검, 투자(주식/채권 등)에 대한 조언</t>
  </si>
  <si>
    <t>5년 안에 1억을 모으고 싶어요.</t>
  </si>
  <si>
    <t>여행, 부동산 투자, 단순 투자/저축</t>
  </si>
  <si>
    <t>1억</t>
  </si>
  <si>
    <t>은퇴 후 생활비 마련, 부동산 투자, 자녀 결혼 지원</t>
  </si>
  <si>
    <t>30억</t>
  </si>
  <si>
    <t>공무원</t>
  </si>
  <si>
    <t>없다</t>
  </si>
  <si>
    <t>6~10년 이내 임신 및 출산 계획이 있다.</t>
  </si>
  <si>
    <t>2명</t>
  </si>
  <si>
    <t>65세</t>
  </si>
  <si>
    <t>퇴직연금, 개인연금, 투자소득(저축 등)</t>
  </si>
  <si>
    <t>250만원</t>
  </si>
  <si>
    <t>공무원연금, 퇴직연금</t>
  </si>
  <si>
    <t>종신보험, 실비보험, 종합보험</t>
  </si>
  <si>
    <t>예</t>
  </si>
  <si>
    <t>정직하게 살면서 성실하게 돈을 모으는 것!</t>
  </si>
  <si>
    <t>좋은 교사가 되는 것!</t>
  </si>
  <si>
    <t>운동, 독서, 음악감상, 게임</t>
  </si>
  <si>
    <t>투자위험성에 대해 충분히 인식하고 있으며, 예적금보다 높은 수익을 기대할 수 있다면 일정 수준의 손실위험을 감수할 수 있음(위험중립형)</t>
  </si>
  <si>
    <t>시장 지수 투자(코스피, 코스닥, 나스닥100, S&amp;P500 등 지수 추종 투자), 배당주</t>
  </si>
  <si>
    <t>주식, 주식형펀드(ETF)등</t>
  </si>
  <si>
    <t>3년 이상</t>
  </si>
  <si>
    <t>정기적인 관리는 아니지만, 관리가 필요하다고 느껴질 때 지출/소비 현황을 확인해봅니다.</t>
  </si>
  <si>
    <t>취미나 여가 활동 중 금전적으로 지출 큰 취미나 여가 활동이 있다.</t>
  </si>
  <si>
    <t>있지만 관련 지출이 크게 발생하지는 않을 것 같다.</t>
  </si>
  <si>
    <t>1년에 1번 정도</t>
  </si>
  <si>
    <t>이사, 큰 지출 예정(ex) 집, 차 구매)</t>
  </si>
  <si>
    <t>은퇴 후 여유로운 생활, 여행 및 여가 활동 증가, 지출 감소 예상</t>
  </si>
  <si>
    <t>4-12. 현재 하시는 모임 활동이 있나요? 혹은 앞으로 관련 계획이 있나요?</t>
  </si>
  <si>
    <t>수입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</si>
</sst>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-* #,##0_-;\-* #,##0_-;_-* &quot;-&quot;_-;_-@_-"/>
    <numFmt numFmtId="176" formatCode="#,##0.0"/>
    <numFmt numFmtId="177" formatCode="0.0"/>
    <numFmt numFmtId="178" formatCode="0.0%"/>
    <numFmt numFmtId="179" formatCode="_-* #,##0_-;\-* #,##0_-;_-* &quot;-&quot;??_-;_-@_-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rgb="FFFFFFFF"/>
      <name val="Roboto"/>
    </font>
    <font>
      <sz val="10"/>
      <color rgb="FF434343"/>
      <name val="Roboto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5B3F86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5B3F86"/>
      </left>
      <right style="medium">
        <color rgb="FF5B3F86"/>
      </right>
      <top style="medium">
        <color rgb="FF442F65"/>
      </top>
      <bottom style="medium">
        <color rgb="FF442F65"/>
      </bottom>
      <diagonal/>
    </border>
    <border>
      <left style="medium">
        <color rgb="FFCCCCCC"/>
      </left>
      <right style="medium">
        <color rgb="FF5B3F86"/>
      </right>
      <top style="medium">
        <color rgb="FF442F65"/>
      </top>
      <bottom style="medium">
        <color rgb="FF442F65"/>
      </bottom>
      <diagonal/>
    </border>
    <border>
      <left style="medium">
        <color rgb="FFCCCCCC"/>
      </left>
      <right style="medium">
        <color rgb="FF442F65"/>
      </right>
      <top style="medium">
        <color rgb="FF442F65"/>
      </top>
      <bottom style="medium">
        <color rgb="FF442F65"/>
      </bottom>
      <diagonal/>
    </border>
    <border>
      <left style="medium">
        <color rgb="FFFFFFFF"/>
      </left>
      <right style="medium">
        <color rgb="FFFFFFFF"/>
      </right>
      <top style="medium">
        <color rgb="FFCCCCCC"/>
      </top>
      <bottom style="medium">
        <color rgb="FF442F65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medium">
        <color rgb="FF442F65"/>
      </bottom>
      <diagonal/>
    </border>
    <border>
      <left style="medium">
        <color rgb="FFCCCCCC"/>
      </left>
      <right style="medium">
        <color rgb="FF442F65"/>
      </right>
      <top style="medium">
        <color rgb="FFCCCCCC"/>
      </top>
      <bottom style="medium">
        <color rgb="FF442F65"/>
      </bottom>
      <diagonal/>
    </border>
  </borders>
  <cellStyleXfs count="5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0" borderId="0"/>
    <xf numFmtId="0" fontId="4" fillId="0" borderId="0" applyNumberForma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3" fillId="0" borderId="1" xfId="3" applyBorder="1" applyAlignment="1">
      <alignment horizontal="center" vertical="center"/>
    </xf>
    <xf numFmtId="0" fontId="0" fillId="2" borderId="0" xfId="0" applyFill="1">
      <alignment vertical="center"/>
    </xf>
    <xf numFmtId="0" fontId="0" fillId="4" borderId="2" xfId="0" applyFill="1" applyBorder="1" applyAlignment="1"/>
    <xf numFmtId="0" fontId="0" fillId="5" borderId="3" xfId="0" applyFill="1" applyBorder="1" applyAlignment="1"/>
    <xf numFmtId="176" fontId="0" fillId="0" borderId="2" xfId="0" applyNumberFormat="1" applyBorder="1" applyAlignment="1">
      <alignment horizontal="right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41" fontId="0" fillId="0" borderId="0" xfId="1" applyFont="1">
      <alignment vertical="center"/>
    </xf>
    <xf numFmtId="9" fontId="0" fillId="0" borderId="0" xfId="2" applyFont="1">
      <alignment vertical="center"/>
    </xf>
    <xf numFmtId="3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4" fillId="0" borderId="0" xfId="4">
      <alignment vertical="center"/>
    </xf>
    <xf numFmtId="9" fontId="0" fillId="0" borderId="0" xfId="0" applyNumberFormat="1">
      <alignment vertical="center"/>
    </xf>
    <xf numFmtId="179" fontId="0" fillId="2" borderId="0" xfId="0" applyNumberFormat="1" applyFill="1">
      <alignment vertical="center"/>
    </xf>
    <xf numFmtId="0" fontId="0" fillId="0" borderId="0" xfId="0" applyAlignment="1">
      <alignment horizontal="center" vertical="center"/>
    </xf>
    <xf numFmtId="178" fontId="0" fillId="2" borderId="0" xfId="2" applyNumberFormat="1" applyFont="1" applyFill="1">
      <alignment vertical="center"/>
    </xf>
    <xf numFmtId="9" fontId="0" fillId="2" borderId="0" xfId="0" applyNumberFormat="1" applyFill="1">
      <alignment vertical="center"/>
    </xf>
    <xf numFmtId="0" fontId="0" fillId="6" borderId="0" xfId="0" applyFill="1">
      <alignment vertical="center"/>
    </xf>
    <xf numFmtId="179" fontId="0" fillId="7" borderId="0" xfId="0" applyNumberFormat="1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41" fontId="0" fillId="9" borderId="0" xfId="1" applyFont="1" applyFill="1">
      <alignment vertical="center"/>
    </xf>
    <xf numFmtId="0" fontId="0" fillId="2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5" fillId="10" borderId="4" xfId="0" applyFont="1" applyFill="1" applyBorder="1" applyAlignment="1">
      <alignment vertical="center" wrapText="1"/>
    </xf>
    <xf numFmtId="0" fontId="5" fillId="10" borderId="5" xfId="0" applyFont="1" applyFill="1" applyBorder="1" applyAlignment="1">
      <alignment vertical="center" wrapText="1"/>
    </xf>
    <xf numFmtId="0" fontId="5" fillId="10" borderId="6" xfId="0" applyFont="1" applyFill="1" applyBorder="1" applyAlignment="1">
      <alignment vertical="center" wrapText="1"/>
    </xf>
    <xf numFmtId="0" fontId="6" fillId="11" borderId="7" xfId="0" applyFont="1" applyFill="1" applyBorder="1" applyAlignment="1">
      <alignment vertical="center" wrapText="1"/>
    </xf>
    <xf numFmtId="0" fontId="6" fillId="11" borderId="8" xfId="0" applyFont="1" applyFill="1" applyBorder="1" applyAlignment="1">
      <alignment vertical="center" wrapText="1"/>
    </xf>
    <xf numFmtId="9" fontId="6" fillId="11" borderId="8" xfId="0" applyNumberFormat="1" applyFont="1" applyFill="1" applyBorder="1" applyAlignment="1">
      <alignment horizontal="right" vertical="center" wrapText="1"/>
    </xf>
    <xf numFmtId="0" fontId="6" fillId="11" borderId="9" xfId="0" applyFont="1" applyFill="1" applyBorder="1" applyAlignment="1">
      <alignment vertical="center" wrapText="1"/>
    </xf>
    <xf numFmtId="0" fontId="0" fillId="3" borderId="2" xfId="0" applyFill="1" applyBorder="1">
      <alignment vertical="center"/>
    </xf>
    <xf numFmtId="0" fontId="0" fillId="4" borderId="2" xfId="0" applyFill="1" applyBorder="1" applyAlignment="1"/>
    <xf numFmtId="0" fontId="0" fillId="0" borderId="0" xfId="0" applyAlignment="1">
      <alignment horizontal="center" vertical="center"/>
    </xf>
  </cellXfs>
  <cellStyles count="5">
    <cellStyle name="백분율" xfId="2" builtinId="5"/>
    <cellStyle name="쉼표 [0]" xfId="1" builtinId="6"/>
    <cellStyle name="표준" xfId="0" builtinId="0"/>
    <cellStyle name="표준 3" xfId="3" xr:uid="{B04BE1BA-ED54-49AB-B74E-061246379F3C}"/>
    <cellStyle name="하이퍼링크" xfId="4" builtinId="8"/>
  </cellStyles>
  <dxfs count="3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 defaultTableStyle="TableStyleMedium2" defaultPivotStyle="PivotStyleLight16">
    <tableStyle name="설문지 응답 시트1-style" pivot="0" count="3" xr9:uid="{DDA01748-67FC-4073-8E33-15E2233B9287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297455673688658E-2"/>
          <c:y val="2.4975355384826068E-2"/>
          <c:w val="0.95788053815822061"/>
          <c:h val="0.8800428496290525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r물가상승률!$D$2:$KU$2</c:f>
              <c:strCache>
                <c:ptCount val="304"/>
                <c:pt idx="0">
                  <c:v>2000.01</c:v>
                </c:pt>
                <c:pt idx="1">
                  <c:v>2000.02</c:v>
                </c:pt>
                <c:pt idx="2">
                  <c:v>2000.03</c:v>
                </c:pt>
                <c:pt idx="3">
                  <c:v>2000.04</c:v>
                </c:pt>
                <c:pt idx="4">
                  <c:v>2000.05</c:v>
                </c:pt>
                <c:pt idx="5">
                  <c:v>2000.06</c:v>
                </c:pt>
                <c:pt idx="6">
                  <c:v>2000.07</c:v>
                </c:pt>
                <c:pt idx="7">
                  <c:v>2000.08</c:v>
                </c:pt>
                <c:pt idx="8">
                  <c:v>2000.09</c:v>
                </c:pt>
                <c:pt idx="9">
                  <c:v>2000.10</c:v>
                </c:pt>
                <c:pt idx="10">
                  <c:v>2000.11</c:v>
                </c:pt>
                <c:pt idx="11">
                  <c:v>2000.12</c:v>
                </c:pt>
                <c:pt idx="12">
                  <c:v>2001.01</c:v>
                </c:pt>
                <c:pt idx="13">
                  <c:v>2001.02</c:v>
                </c:pt>
                <c:pt idx="14">
                  <c:v>2001.03</c:v>
                </c:pt>
                <c:pt idx="15">
                  <c:v>2001.04</c:v>
                </c:pt>
                <c:pt idx="16">
                  <c:v>2001.05</c:v>
                </c:pt>
                <c:pt idx="17">
                  <c:v>2001.06</c:v>
                </c:pt>
                <c:pt idx="18">
                  <c:v>2001.07</c:v>
                </c:pt>
                <c:pt idx="19">
                  <c:v>2001.08</c:v>
                </c:pt>
                <c:pt idx="20">
                  <c:v>2001.09</c:v>
                </c:pt>
                <c:pt idx="21">
                  <c:v>2001.10</c:v>
                </c:pt>
                <c:pt idx="22">
                  <c:v>2001.11</c:v>
                </c:pt>
                <c:pt idx="23">
                  <c:v>2001.12</c:v>
                </c:pt>
                <c:pt idx="24">
                  <c:v>2002.01</c:v>
                </c:pt>
                <c:pt idx="25">
                  <c:v>2002.02</c:v>
                </c:pt>
                <c:pt idx="26">
                  <c:v>2002.03</c:v>
                </c:pt>
                <c:pt idx="27">
                  <c:v>2002.04</c:v>
                </c:pt>
                <c:pt idx="28">
                  <c:v>2002.05</c:v>
                </c:pt>
                <c:pt idx="29">
                  <c:v>2002.06</c:v>
                </c:pt>
                <c:pt idx="30">
                  <c:v>2002.07</c:v>
                </c:pt>
                <c:pt idx="31">
                  <c:v>2002.08</c:v>
                </c:pt>
                <c:pt idx="32">
                  <c:v>2002.09</c:v>
                </c:pt>
                <c:pt idx="33">
                  <c:v>2002.10</c:v>
                </c:pt>
                <c:pt idx="34">
                  <c:v>2002.11</c:v>
                </c:pt>
                <c:pt idx="35">
                  <c:v>2002.12</c:v>
                </c:pt>
                <c:pt idx="36">
                  <c:v>2003.01</c:v>
                </c:pt>
                <c:pt idx="37">
                  <c:v>2003.02</c:v>
                </c:pt>
                <c:pt idx="38">
                  <c:v>2003.03</c:v>
                </c:pt>
                <c:pt idx="39">
                  <c:v>2003.04</c:v>
                </c:pt>
                <c:pt idx="40">
                  <c:v>2003.05</c:v>
                </c:pt>
                <c:pt idx="41">
                  <c:v>2003.06</c:v>
                </c:pt>
                <c:pt idx="42">
                  <c:v>2003.07</c:v>
                </c:pt>
                <c:pt idx="43">
                  <c:v>2003.08</c:v>
                </c:pt>
                <c:pt idx="44">
                  <c:v>2003.09</c:v>
                </c:pt>
                <c:pt idx="45">
                  <c:v>2003.10</c:v>
                </c:pt>
                <c:pt idx="46">
                  <c:v>2003.11</c:v>
                </c:pt>
                <c:pt idx="47">
                  <c:v>2003.12</c:v>
                </c:pt>
                <c:pt idx="48">
                  <c:v>2004.01</c:v>
                </c:pt>
                <c:pt idx="49">
                  <c:v>2004.02</c:v>
                </c:pt>
                <c:pt idx="50">
                  <c:v>2004.03</c:v>
                </c:pt>
                <c:pt idx="51">
                  <c:v>2004.04</c:v>
                </c:pt>
                <c:pt idx="52">
                  <c:v>2004.05</c:v>
                </c:pt>
                <c:pt idx="53">
                  <c:v>2004.06</c:v>
                </c:pt>
                <c:pt idx="54">
                  <c:v>2004.07</c:v>
                </c:pt>
                <c:pt idx="55">
                  <c:v>2004.08</c:v>
                </c:pt>
                <c:pt idx="56">
                  <c:v>2004.09</c:v>
                </c:pt>
                <c:pt idx="57">
                  <c:v>2004.10</c:v>
                </c:pt>
                <c:pt idx="58">
                  <c:v>2004.11</c:v>
                </c:pt>
                <c:pt idx="59">
                  <c:v>2004.12</c:v>
                </c:pt>
                <c:pt idx="60">
                  <c:v>2005.01</c:v>
                </c:pt>
                <c:pt idx="61">
                  <c:v>2005.02</c:v>
                </c:pt>
                <c:pt idx="62">
                  <c:v>2005.03</c:v>
                </c:pt>
                <c:pt idx="63">
                  <c:v>2005.04</c:v>
                </c:pt>
                <c:pt idx="64">
                  <c:v>2005.05</c:v>
                </c:pt>
                <c:pt idx="65">
                  <c:v>2005.06</c:v>
                </c:pt>
                <c:pt idx="66">
                  <c:v>2005.07</c:v>
                </c:pt>
                <c:pt idx="67">
                  <c:v>2005.08</c:v>
                </c:pt>
                <c:pt idx="68">
                  <c:v>2005.09</c:v>
                </c:pt>
                <c:pt idx="69">
                  <c:v>2005.10</c:v>
                </c:pt>
                <c:pt idx="70">
                  <c:v>2005.11</c:v>
                </c:pt>
                <c:pt idx="71">
                  <c:v>2005.12</c:v>
                </c:pt>
                <c:pt idx="72">
                  <c:v>2006.01</c:v>
                </c:pt>
                <c:pt idx="73">
                  <c:v>2006.02</c:v>
                </c:pt>
                <c:pt idx="74">
                  <c:v>2006.03</c:v>
                </c:pt>
                <c:pt idx="75">
                  <c:v>2006.04</c:v>
                </c:pt>
                <c:pt idx="76">
                  <c:v>2006.05</c:v>
                </c:pt>
                <c:pt idx="77">
                  <c:v>2006.06</c:v>
                </c:pt>
                <c:pt idx="78">
                  <c:v>2006.07</c:v>
                </c:pt>
                <c:pt idx="79">
                  <c:v>2006.08</c:v>
                </c:pt>
                <c:pt idx="80">
                  <c:v>2006.09</c:v>
                </c:pt>
                <c:pt idx="81">
                  <c:v>2006.10</c:v>
                </c:pt>
                <c:pt idx="82">
                  <c:v>2006.11</c:v>
                </c:pt>
                <c:pt idx="83">
                  <c:v>2006.12</c:v>
                </c:pt>
                <c:pt idx="84">
                  <c:v>2007.01</c:v>
                </c:pt>
                <c:pt idx="85">
                  <c:v>2007.02</c:v>
                </c:pt>
                <c:pt idx="86">
                  <c:v>2007.03</c:v>
                </c:pt>
                <c:pt idx="87">
                  <c:v>2007.04</c:v>
                </c:pt>
                <c:pt idx="88">
                  <c:v>2007.05</c:v>
                </c:pt>
                <c:pt idx="89">
                  <c:v>2007.06</c:v>
                </c:pt>
                <c:pt idx="90">
                  <c:v>2007.07</c:v>
                </c:pt>
                <c:pt idx="91">
                  <c:v>2007.08</c:v>
                </c:pt>
                <c:pt idx="92">
                  <c:v>2007.09</c:v>
                </c:pt>
                <c:pt idx="93">
                  <c:v>2007.10</c:v>
                </c:pt>
                <c:pt idx="94">
                  <c:v>2007.11</c:v>
                </c:pt>
                <c:pt idx="95">
                  <c:v>2007.12</c:v>
                </c:pt>
                <c:pt idx="96">
                  <c:v>2008.01</c:v>
                </c:pt>
                <c:pt idx="97">
                  <c:v>2008.02</c:v>
                </c:pt>
                <c:pt idx="98">
                  <c:v>2008.03</c:v>
                </c:pt>
                <c:pt idx="99">
                  <c:v>2008.04</c:v>
                </c:pt>
                <c:pt idx="100">
                  <c:v>2008.05</c:v>
                </c:pt>
                <c:pt idx="101">
                  <c:v>2008.06</c:v>
                </c:pt>
                <c:pt idx="102">
                  <c:v>2008.07</c:v>
                </c:pt>
                <c:pt idx="103">
                  <c:v>2008.08</c:v>
                </c:pt>
                <c:pt idx="104">
                  <c:v>2008.09</c:v>
                </c:pt>
                <c:pt idx="105">
                  <c:v>2008.10</c:v>
                </c:pt>
                <c:pt idx="106">
                  <c:v>2008.11</c:v>
                </c:pt>
                <c:pt idx="107">
                  <c:v>2008.12</c:v>
                </c:pt>
                <c:pt idx="108">
                  <c:v>2009.01</c:v>
                </c:pt>
                <c:pt idx="109">
                  <c:v>2009.02</c:v>
                </c:pt>
                <c:pt idx="110">
                  <c:v>2009.03</c:v>
                </c:pt>
                <c:pt idx="111">
                  <c:v>2009.04</c:v>
                </c:pt>
                <c:pt idx="112">
                  <c:v>2009.05</c:v>
                </c:pt>
                <c:pt idx="113">
                  <c:v>2009.06</c:v>
                </c:pt>
                <c:pt idx="114">
                  <c:v>2009.07</c:v>
                </c:pt>
                <c:pt idx="115">
                  <c:v>2009.08</c:v>
                </c:pt>
                <c:pt idx="116">
                  <c:v>2009.09</c:v>
                </c:pt>
                <c:pt idx="117">
                  <c:v>2009.10</c:v>
                </c:pt>
                <c:pt idx="118">
                  <c:v>2009.11</c:v>
                </c:pt>
                <c:pt idx="119">
                  <c:v>2009.12</c:v>
                </c:pt>
                <c:pt idx="120">
                  <c:v>2010.01</c:v>
                </c:pt>
                <c:pt idx="121">
                  <c:v>2010.02</c:v>
                </c:pt>
                <c:pt idx="122">
                  <c:v>2010.03</c:v>
                </c:pt>
                <c:pt idx="123">
                  <c:v>2010.04</c:v>
                </c:pt>
                <c:pt idx="124">
                  <c:v>2010.05</c:v>
                </c:pt>
                <c:pt idx="125">
                  <c:v>2010.06</c:v>
                </c:pt>
                <c:pt idx="126">
                  <c:v>2010.07</c:v>
                </c:pt>
                <c:pt idx="127">
                  <c:v>2010.08</c:v>
                </c:pt>
                <c:pt idx="128">
                  <c:v>2010.09</c:v>
                </c:pt>
                <c:pt idx="129">
                  <c:v>2010.10</c:v>
                </c:pt>
                <c:pt idx="130">
                  <c:v>2010.11</c:v>
                </c:pt>
                <c:pt idx="131">
                  <c:v>2010.12</c:v>
                </c:pt>
                <c:pt idx="132">
                  <c:v>2011.01</c:v>
                </c:pt>
                <c:pt idx="133">
                  <c:v>2011.02</c:v>
                </c:pt>
                <c:pt idx="134">
                  <c:v>2011.03</c:v>
                </c:pt>
                <c:pt idx="135">
                  <c:v>2011.04</c:v>
                </c:pt>
                <c:pt idx="136">
                  <c:v>2011.05</c:v>
                </c:pt>
                <c:pt idx="137">
                  <c:v>2011.06</c:v>
                </c:pt>
                <c:pt idx="138">
                  <c:v>2011.07</c:v>
                </c:pt>
                <c:pt idx="139">
                  <c:v>2011.08</c:v>
                </c:pt>
                <c:pt idx="140">
                  <c:v>2011.09</c:v>
                </c:pt>
                <c:pt idx="141">
                  <c:v>2011.10</c:v>
                </c:pt>
                <c:pt idx="142">
                  <c:v>2011.11</c:v>
                </c:pt>
                <c:pt idx="143">
                  <c:v>2011.12</c:v>
                </c:pt>
                <c:pt idx="144">
                  <c:v>2012.01</c:v>
                </c:pt>
                <c:pt idx="145">
                  <c:v>2012.02</c:v>
                </c:pt>
                <c:pt idx="146">
                  <c:v>2012.03</c:v>
                </c:pt>
                <c:pt idx="147">
                  <c:v>2012.04</c:v>
                </c:pt>
                <c:pt idx="148">
                  <c:v>2012.05</c:v>
                </c:pt>
                <c:pt idx="149">
                  <c:v>2012.06</c:v>
                </c:pt>
                <c:pt idx="150">
                  <c:v>2012.07</c:v>
                </c:pt>
                <c:pt idx="151">
                  <c:v>2012.08</c:v>
                </c:pt>
                <c:pt idx="152">
                  <c:v>2012.09</c:v>
                </c:pt>
                <c:pt idx="153">
                  <c:v>2012.10</c:v>
                </c:pt>
                <c:pt idx="154">
                  <c:v>2012.11</c:v>
                </c:pt>
                <c:pt idx="155">
                  <c:v>2012.12</c:v>
                </c:pt>
                <c:pt idx="156">
                  <c:v>2013.01</c:v>
                </c:pt>
                <c:pt idx="157">
                  <c:v>2013.02</c:v>
                </c:pt>
                <c:pt idx="158">
                  <c:v>2013.03</c:v>
                </c:pt>
                <c:pt idx="159">
                  <c:v>2013.04</c:v>
                </c:pt>
                <c:pt idx="160">
                  <c:v>2013.05</c:v>
                </c:pt>
                <c:pt idx="161">
                  <c:v>2013.06</c:v>
                </c:pt>
                <c:pt idx="162">
                  <c:v>2013.07</c:v>
                </c:pt>
                <c:pt idx="163">
                  <c:v>2013.08</c:v>
                </c:pt>
                <c:pt idx="164">
                  <c:v>2013.09</c:v>
                </c:pt>
                <c:pt idx="165">
                  <c:v>2013.10</c:v>
                </c:pt>
                <c:pt idx="166">
                  <c:v>2013.11</c:v>
                </c:pt>
                <c:pt idx="167">
                  <c:v>2013.12</c:v>
                </c:pt>
                <c:pt idx="168">
                  <c:v>2014.01</c:v>
                </c:pt>
                <c:pt idx="169">
                  <c:v>2014.02</c:v>
                </c:pt>
                <c:pt idx="170">
                  <c:v>2014.03</c:v>
                </c:pt>
                <c:pt idx="171">
                  <c:v>2014.04</c:v>
                </c:pt>
                <c:pt idx="172">
                  <c:v>2014.05</c:v>
                </c:pt>
                <c:pt idx="173">
                  <c:v>2014.06</c:v>
                </c:pt>
                <c:pt idx="174">
                  <c:v>2014.07</c:v>
                </c:pt>
                <c:pt idx="175">
                  <c:v>2014.08</c:v>
                </c:pt>
                <c:pt idx="176">
                  <c:v>2014.09</c:v>
                </c:pt>
                <c:pt idx="177">
                  <c:v>2014.10</c:v>
                </c:pt>
                <c:pt idx="178">
                  <c:v>2014.11</c:v>
                </c:pt>
                <c:pt idx="179">
                  <c:v>2014.12</c:v>
                </c:pt>
                <c:pt idx="180">
                  <c:v>2015.01</c:v>
                </c:pt>
                <c:pt idx="181">
                  <c:v>2015.02</c:v>
                </c:pt>
                <c:pt idx="182">
                  <c:v>2015.03</c:v>
                </c:pt>
                <c:pt idx="183">
                  <c:v>2015.04</c:v>
                </c:pt>
                <c:pt idx="184">
                  <c:v>2015.05</c:v>
                </c:pt>
                <c:pt idx="185">
                  <c:v>2015.06</c:v>
                </c:pt>
                <c:pt idx="186">
                  <c:v>2015.07</c:v>
                </c:pt>
                <c:pt idx="187">
                  <c:v>2015.08</c:v>
                </c:pt>
                <c:pt idx="188">
                  <c:v>2015.09</c:v>
                </c:pt>
                <c:pt idx="189">
                  <c:v>2015.10</c:v>
                </c:pt>
                <c:pt idx="190">
                  <c:v>2015.11</c:v>
                </c:pt>
                <c:pt idx="191">
                  <c:v>2015.12</c:v>
                </c:pt>
                <c:pt idx="192">
                  <c:v>2016.01</c:v>
                </c:pt>
                <c:pt idx="193">
                  <c:v>2016.02</c:v>
                </c:pt>
                <c:pt idx="194">
                  <c:v>2016.03</c:v>
                </c:pt>
                <c:pt idx="195">
                  <c:v>2016.04</c:v>
                </c:pt>
                <c:pt idx="196">
                  <c:v>2016.05</c:v>
                </c:pt>
                <c:pt idx="197">
                  <c:v>2016.06</c:v>
                </c:pt>
                <c:pt idx="198">
                  <c:v>2016.07</c:v>
                </c:pt>
                <c:pt idx="199">
                  <c:v>2016.08</c:v>
                </c:pt>
                <c:pt idx="200">
                  <c:v>2016.09</c:v>
                </c:pt>
                <c:pt idx="201">
                  <c:v>2016.10</c:v>
                </c:pt>
                <c:pt idx="202">
                  <c:v>2016.11</c:v>
                </c:pt>
                <c:pt idx="203">
                  <c:v>2016.12</c:v>
                </c:pt>
                <c:pt idx="204">
                  <c:v>2017.01</c:v>
                </c:pt>
                <c:pt idx="205">
                  <c:v>2017.02</c:v>
                </c:pt>
                <c:pt idx="206">
                  <c:v>2017.03</c:v>
                </c:pt>
                <c:pt idx="207">
                  <c:v>2017.04</c:v>
                </c:pt>
                <c:pt idx="208">
                  <c:v>2017.05</c:v>
                </c:pt>
                <c:pt idx="209">
                  <c:v>2017.06</c:v>
                </c:pt>
                <c:pt idx="210">
                  <c:v>2017.07</c:v>
                </c:pt>
                <c:pt idx="211">
                  <c:v>2017.08</c:v>
                </c:pt>
                <c:pt idx="212">
                  <c:v>2017.09</c:v>
                </c:pt>
                <c:pt idx="213">
                  <c:v>2017.10</c:v>
                </c:pt>
                <c:pt idx="214">
                  <c:v>2017.11</c:v>
                </c:pt>
                <c:pt idx="215">
                  <c:v>2017.12</c:v>
                </c:pt>
                <c:pt idx="216">
                  <c:v>2018.01</c:v>
                </c:pt>
                <c:pt idx="217">
                  <c:v>2018.02</c:v>
                </c:pt>
                <c:pt idx="218">
                  <c:v>2018.03</c:v>
                </c:pt>
                <c:pt idx="219">
                  <c:v>2018.04</c:v>
                </c:pt>
                <c:pt idx="220">
                  <c:v>2018.05</c:v>
                </c:pt>
                <c:pt idx="221">
                  <c:v>2018.06</c:v>
                </c:pt>
                <c:pt idx="222">
                  <c:v>2018.07</c:v>
                </c:pt>
                <c:pt idx="223">
                  <c:v>2018.08</c:v>
                </c:pt>
                <c:pt idx="224">
                  <c:v>2018.09</c:v>
                </c:pt>
                <c:pt idx="225">
                  <c:v>2018.10</c:v>
                </c:pt>
                <c:pt idx="226">
                  <c:v>2018.11</c:v>
                </c:pt>
                <c:pt idx="227">
                  <c:v>2018.12</c:v>
                </c:pt>
                <c:pt idx="228">
                  <c:v>2019.01</c:v>
                </c:pt>
                <c:pt idx="229">
                  <c:v>2019.02</c:v>
                </c:pt>
                <c:pt idx="230">
                  <c:v>2019.03</c:v>
                </c:pt>
                <c:pt idx="231">
                  <c:v>2019.04</c:v>
                </c:pt>
                <c:pt idx="232">
                  <c:v>2019.05</c:v>
                </c:pt>
                <c:pt idx="233">
                  <c:v>2019.06</c:v>
                </c:pt>
                <c:pt idx="234">
                  <c:v>2019.07</c:v>
                </c:pt>
                <c:pt idx="235">
                  <c:v>2019.08</c:v>
                </c:pt>
                <c:pt idx="236">
                  <c:v>2019.09</c:v>
                </c:pt>
                <c:pt idx="237">
                  <c:v>2019.10</c:v>
                </c:pt>
                <c:pt idx="238">
                  <c:v>2019.11</c:v>
                </c:pt>
                <c:pt idx="239">
                  <c:v>2019.12</c:v>
                </c:pt>
                <c:pt idx="240">
                  <c:v>2020.01</c:v>
                </c:pt>
                <c:pt idx="241">
                  <c:v>2020.02</c:v>
                </c:pt>
                <c:pt idx="242">
                  <c:v>2020.03</c:v>
                </c:pt>
                <c:pt idx="243">
                  <c:v>2020.04</c:v>
                </c:pt>
                <c:pt idx="244">
                  <c:v>2020.05</c:v>
                </c:pt>
                <c:pt idx="245">
                  <c:v>2020.06</c:v>
                </c:pt>
                <c:pt idx="246">
                  <c:v>2020.07</c:v>
                </c:pt>
                <c:pt idx="247">
                  <c:v>2020.08</c:v>
                </c:pt>
                <c:pt idx="248">
                  <c:v>2020.09</c:v>
                </c:pt>
                <c:pt idx="249">
                  <c:v>2020.10</c:v>
                </c:pt>
                <c:pt idx="250">
                  <c:v>2020.11</c:v>
                </c:pt>
                <c:pt idx="251">
                  <c:v>2020.12</c:v>
                </c:pt>
                <c:pt idx="252">
                  <c:v>2021.01</c:v>
                </c:pt>
                <c:pt idx="253">
                  <c:v>2021.02</c:v>
                </c:pt>
                <c:pt idx="254">
                  <c:v>2021.03</c:v>
                </c:pt>
                <c:pt idx="255">
                  <c:v>2021.04</c:v>
                </c:pt>
                <c:pt idx="256">
                  <c:v>2021.05</c:v>
                </c:pt>
                <c:pt idx="257">
                  <c:v>2021.06</c:v>
                </c:pt>
                <c:pt idx="258">
                  <c:v>2021.07</c:v>
                </c:pt>
                <c:pt idx="259">
                  <c:v>2021.08</c:v>
                </c:pt>
                <c:pt idx="260">
                  <c:v>2021.09</c:v>
                </c:pt>
                <c:pt idx="261">
                  <c:v>2021.10</c:v>
                </c:pt>
                <c:pt idx="262">
                  <c:v>2021.11</c:v>
                </c:pt>
                <c:pt idx="263">
                  <c:v>2021.12</c:v>
                </c:pt>
                <c:pt idx="264">
                  <c:v>2022.01</c:v>
                </c:pt>
                <c:pt idx="265">
                  <c:v>2022.02</c:v>
                </c:pt>
                <c:pt idx="266">
                  <c:v>2022.03</c:v>
                </c:pt>
                <c:pt idx="267">
                  <c:v>2022.04</c:v>
                </c:pt>
                <c:pt idx="268">
                  <c:v>2022.05</c:v>
                </c:pt>
                <c:pt idx="269">
                  <c:v>2022.06</c:v>
                </c:pt>
                <c:pt idx="270">
                  <c:v>2022.07</c:v>
                </c:pt>
                <c:pt idx="271">
                  <c:v>2022.08</c:v>
                </c:pt>
                <c:pt idx="272">
                  <c:v>2022.09</c:v>
                </c:pt>
                <c:pt idx="273">
                  <c:v>2022.10</c:v>
                </c:pt>
                <c:pt idx="274">
                  <c:v>2022.11</c:v>
                </c:pt>
                <c:pt idx="275">
                  <c:v>2022.12</c:v>
                </c:pt>
                <c:pt idx="276">
                  <c:v>2023.01</c:v>
                </c:pt>
                <c:pt idx="277">
                  <c:v>2023.02</c:v>
                </c:pt>
                <c:pt idx="278">
                  <c:v>2023.03</c:v>
                </c:pt>
                <c:pt idx="279">
                  <c:v>2023.04</c:v>
                </c:pt>
                <c:pt idx="280">
                  <c:v>2023.05</c:v>
                </c:pt>
                <c:pt idx="281">
                  <c:v>2023.06</c:v>
                </c:pt>
                <c:pt idx="282">
                  <c:v>2023.07</c:v>
                </c:pt>
                <c:pt idx="283">
                  <c:v>2023.08</c:v>
                </c:pt>
                <c:pt idx="284">
                  <c:v>2023.09</c:v>
                </c:pt>
                <c:pt idx="285">
                  <c:v>2023.10</c:v>
                </c:pt>
                <c:pt idx="286">
                  <c:v>2023.11</c:v>
                </c:pt>
                <c:pt idx="287">
                  <c:v>2023.12</c:v>
                </c:pt>
                <c:pt idx="288">
                  <c:v>2024.01</c:v>
                </c:pt>
                <c:pt idx="289">
                  <c:v>2024.02</c:v>
                </c:pt>
                <c:pt idx="290">
                  <c:v>2024.03</c:v>
                </c:pt>
                <c:pt idx="291">
                  <c:v>2024.04</c:v>
                </c:pt>
                <c:pt idx="292">
                  <c:v>2024.05</c:v>
                </c:pt>
                <c:pt idx="293">
                  <c:v>2024.06</c:v>
                </c:pt>
                <c:pt idx="294">
                  <c:v>2024.07</c:v>
                </c:pt>
                <c:pt idx="295">
                  <c:v>2024.08</c:v>
                </c:pt>
                <c:pt idx="296">
                  <c:v>2024.09</c:v>
                </c:pt>
                <c:pt idx="297">
                  <c:v>2024.10</c:v>
                </c:pt>
                <c:pt idx="298">
                  <c:v>2024.11</c:v>
                </c:pt>
                <c:pt idx="299">
                  <c:v>2024.12</c:v>
                </c:pt>
                <c:pt idx="300">
                  <c:v>2025.01</c:v>
                </c:pt>
                <c:pt idx="301">
                  <c:v>2025.02</c:v>
                </c:pt>
                <c:pt idx="302">
                  <c:v>2025.03</c:v>
                </c:pt>
                <c:pt idx="303">
                  <c:v>2025.04</c:v>
                </c:pt>
              </c:strCache>
            </c:strRef>
          </c:cat>
          <c:val>
            <c:numRef>
              <c:f>r물가상승률!$D$4:$KU$4</c:f>
              <c:numCache>
                <c:formatCode>#,##0.0</c:formatCode>
                <c:ptCount val="304"/>
                <c:pt idx="0">
                  <c:v>1.9</c:v>
                </c:pt>
                <c:pt idx="1">
                  <c:v>1.8</c:v>
                </c:pt>
                <c:pt idx="2">
                  <c:v>1.9</c:v>
                </c:pt>
                <c:pt idx="3">
                  <c:v>1.8</c:v>
                </c:pt>
                <c:pt idx="4">
                  <c:v>1.7</c:v>
                </c:pt>
                <c:pt idx="5">
                  <c:v>1.8</c:v>
                </c:pt>
                <c:pt idx="6">
                  <c:v>1.9</c:v>
                </c:pt>
                <c:pt idx="7">
                  <c:v>2</c:v>
                </c:pt>
                <c:pt idx="8">
                  <c:v>2.2000000000000002</c:v>
                </c:pt>
                <c:pt idx="9">
                  <c:v>2.2000000000000002</c:v>
                </c:pt>
                <c:pt idx="10">
                  <c:v>2.2000000000000002</c:v>
                </c:pt>
                <c:pt idx="11">
                  <c:v>2.2999999999999998</c:v>
                </c:pt>
                <c:pt idx="12">
                  <c:v>3.4</c:v>
                </c:pt>
                <c:pt idx="13">
                  <c:v>3.5</c:v>
                </c:pt>
                <c:pt idx="14">
                  <c:v>3.7</c:v>
                </c:pt>
                <c:pt idx="15">
                  <c:v>4</c:v>
                </c:pt>
                <c:pt idx="16">
                  <c:v>4.2</c:v>
                </c:pt>
                <c:pt idx="17">
                  <c:v>4.4000000000000004</c:v>
                </c:pt>
                <c:pt idx="18">
                  <c:v>4.4000000000000004</c:v>
                </c:pt>
                <c:pt idx="19">
                  <c:v>4.5</c:v>
                </c:pt>
                <c:pt idx="20">
                  <c:v>4.3</c:v>
                </c:pt>
                <c:pt idx="21">
                  <c:v>4.2</c:v>
                </c:pt>
                <c:pt idx="22">
                  <c:v>4.2</c:v>
                </c:pt>
                <c:pt idx="23">
                  <c:v>4.0999999999999996</c:v>
                </c:pt>
                <c:pt idx="24">
                  <c:v>2.6</c:v>
                </c:pt>
                <c:pt idx="25">
                  <c:v>2.6</c:v>
                </c:pt>
                <c:pt idx="26">
                  <c:v>2.5</c:v>
                </c:pt>
                <c:pt idx="27">
                  <c:v>2.5</c:v>
                </c:pt>
                <c:pt idx="28">
                  <c:v>2.6</c:v>
                </c:pt>
                <c:pt idx="29">
                  <c:v>2.6</c:v>
                </c:pt>
                <c:pt idx="30">
                  <c:v>2.5</c:v>
                </c:pt>
                <c:pt idx="31">
                  <c:v>2.5</c:v>
                </c:pt>
                <c:pt idx="32">
                  <c:v>2.6</c:v>
                </c:pt>
                <c:pt idx="33">
                  <c:v>2.6</c:v>
                </c:pt>
                <c:pt idx="34">
                  <c:v>2.7</c:v>
                </c:pt>
                <c:pt idx="35">
                  <c:v>2.8</c:v>
                </c:pt>
                <c:pt idx="36">
                  <c:v>3.8</c:v>
                </c:pt>
                <c:pt idx="37">
                  <c:v>3.8</c:v>
                </c:pt>
                <c:pt idx="38">
                  <c:v>4.0999999999999996</c:v>
                </c:pt>
                <c:pt idx="39">
                  <c:v>4</c:v>
                </c:pt>
                <c:pt idx="40">
                  <c:v>3.8</c:v>
                </c:pt>
                <c:pt idx="41">
                  <c:v>3.7</c:v>
                </c:pt>
                <c:pt idx="42">
                  <c:v>3.6</c:v>
                </c:pt>
                <c:pt idx="43">
                  <c:v>3.5</c:v>
                </c:pt>
                <c:pt idx="44">
                  <c:v>3.5</c:v>
                </c:pt>
                <c:pt idx="45">
                  <c:v>3.5</c:v>
                </c:pt>
                <c:pt idx="46">
                  <c:v>3.5</c:v>
                </c:pt>
                <c:pt idx="47">
                  <c:v>3.5</c:v>
                </c:pt>
                <c:pt idx="48">
                  <c:v>3.4</c:v>
                </c:pt>
                <c:pt idx="49">
                  <c:v>3.3</c:v>
                </c:pt>
                <c:pt idx="50">
                  <c:v>3.2</c:v>
                </c:pt>
                <c:pt idx="51">
                  <c:v>3.2</c:v>
                </c:pt>
                <c:pt idx="52">
                  <c:v>3.3</c:v>
                </c:pt>
                <c:pt idx="53">
                  <c:v>3.3</c:v>
                </c:pt>
                <c:pt idx="54">
                  <c:v>3.5</c:v>
                </c:pt>
                <c:pt idx="55">
                  <c:v>3.6</c:v>
                </c:pt>
                <c:pt idx="56">
                  <c:v>3.7</c:v>
                </c:pt>
                <c:pt idx="57">
                  <c:v>3.7</c:v>
                </c:pt>
                <c:pt idx="58">
                  <c:v>3.6</c:v>
                </c:pt>
                <c:pt idx="59">
                  <c:v>3.6</c:v>
                </c:pt>
                <c:pt idx="60">
                  <c:v>3.4</c:v>
                </c:pt>
                <c:pt idx="61">
                  <c:v>3.4</c:v>
                </c:pt>
                <c:pt idx="62">
                  <c:v>3.3</c:v>
                </c:pt>
                <c:pt idx="63">
                  <c:v>3.2</c:v>
                </c:pt>
                <c:pt idx="64">
                  <c:v>3.2</c:v>
                </c:pt>
                <c:pt idx="65">
                  <c:v>3.1</c:v>
                </c:pt>
                <c:pt idx="66">
                  <c:v>3</c:v>
                </c:pt>
                <c:pt idx="67">
                  <c:v>2.9</c:v>
                </c:pt>
                <c:pt idx="68">
                  <c:v>2.9</c:v>
                </c:pt>
                <c:pt idx="69">
                  <c:v>2.8</c:v>
                </c:pt>
                <c:pt idx="70">
                  <c:v>2.8</c:v>
                </c:pt>
                <c:pt idx="71">
                  <c:v>2.8</c:v>
                </c:pt>
                <c:pt idx="72">
                  <c:v>2.2000000000000002</c:v>
                </c:pt>
                <c:pt idx="73">
                  <c:v>2.1</c:v>
                </c:pt>
                <c:pt idx="74">
                  <c:v>2.1</c:v>
                </c:pt>
                <c:pt idx="75">
                  <c:v>2.1</c:v>
                </c:pt>
                <c:pt idx="76">
                  <c:v>2.1</c:v>
                </c:pt>
                <c:pt idx="77">
                  <c:v>2.2000000000000002</c:v>
                </c:pt>
                <c:pt idx="78">
                  <c:v>2.2000000000000002</c:v>
                </c:pt>
                <c:pt idx="79">
                  <c:v>2.2999999999999998</c:v>
                </c:pt>
                <c:pt idx="80">
                  <c:v>2.2999999999999998</c:v>
                </c:pt>
                <c:pt idx="81">
                  <c:v>2.2999999999999998</c:v>
                </c:pt>
                <c:pt idx="82">
                  <c:v>2.2999999999999998</c:v>
                </c:pt>
                <c:pt idx="83">
                  <c:v>2.2000000000000002</c:v>
                </c:pt>
                <c:pt idx="84">
                  <c:v>1.7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2.2000000000000002</c:v>
                </c:pt>
                <c:pt idx="89">
                  <c:v>2.2000000000000002</c:v>
                </c:pt>
                <c:pt idx="90">
                  <c:v>2.2999999999999998</c:v>
                </c:pt>
                <c:pt idx="91">
                  <c:v>2.2000000000000002</c:v>
                </c:pt>
                <c:pt idx="92">
                  <c:v>2.2999999999999998</c:v>
                </c:pt>
                <c:pt idx="93">
                  <c:v>2.2999999999999998</c:v>
                </c:pt>
                <c:pt idx="94">
                  <c:v>2.4</c:v>
                </c:pt>
                <c:pt idx="95">
                  <c:v>2.5</c:v>
                </c:pt>
                <c:pt idx="96">
                  <c:v>3.9</c:v>
                </c:pt>
                <c:pt idx="97">
                  <c:v>3.7</c:v>
                </c:pt>
                <c:pt idx="98">
                  <c:v>3.8</c:v>
                </c:pt>
                <c:pt idx="99">
                  <c:v>3.9</c:v>
                </c:pt>
                <c:pt idx="100">
                  <c:v>4.0999999999999996</c:v>
                </c:pt>
                <c:pt idx="101">
                  <c:v>4.3</c:v>
                </c:pt>
                <c:pt idx="102">
                  <c:v>4.5999999999999996</c:v>
                </c:pt>
                <c:pt idx="103">
                  <c:v>4.7</c:v>
                </c:pt>
                <c:pt idx="104">
                  <c:v>4.7</c:v>
                </c:pt>
                <c:pt idx="105">
                  <c:v>4.7</c:v>
                </c:pt>
                <c:pt idx="106">
                  <c:v>4.7</c:v>
                </c:pt>
                <c:pt idx="107">
                  <c:v>4.7</c:v>
                </c:pt>
                <c:pt idx="108">
                  <c:v>3.7</c:v>
                </c:pt>
                <c:pt idx="109">
                  <c:v>3.9</c:v>
                </c:pt>
                <c:pt idx="110">
                  <c:v>3.9</c:v>
                </c:pt>
                <c:pt idx="111">
                  <c:v>3.8</c:v>
                </c:pt>
                <c:pt idx="112">
                  <c:v>3.6</c:v>
                </c:pt>
                <c:pt idx="113">
                  <c:v>3.3</c:v>
                </c:pt>
                <c:pt idx="114">
                  <c:v>3.1</c:v>
                </c:pt>
                <c:pt idx="115">
                  <c:v>3</c:v>
                </c:pt>
                <c:pt idx="116">
                  <c:v>2.9</c:v>
                </c:pt>
                <c:pt idx="117">
                  <c:v>2.8</c:v>
                </c:pt>
                <c:pt idx="118">
                  <c:v>2.8</c:v>
                </c:pt>
                <c:pt idx="119">
                  <c:v>2.8</c:v>
                </c:pt>
                <c:pt idx="120">
                  <c:v>3.5</c:v>
                </c:pt>
                <c:pt idx="121">
                  <c:v>3.2</c:v>
                </c:pt>
                <c:pt idx="122">
                  <c:v>3</c:v>
                </c:pt>
                <c:pt idx="123">
                  <c:v>2.9</c:v>
                </c:pt>
                <c:pt idx="124">
                  <c:v>2.8</c:v>
                </c:pt>
                <c:pt idx="125">
                  <c:v>2.8</c:v>
                </c:pt>
                <c:pt idx="126">
                  <c:v>2.8</c:v>
                </c:pt>
                <c:pt idx="127">
                  <c:v>2.8</c:v>
                </c:pt>
                <c:pt idx="128">
                  <c:v>2.8</c:v>
                </c:pt>
                <c:pt idx="129">
                  <c:v>2.9</c:v>
                </c:pt>
                <c:pt idx="130">
                  <c:v>2.9</c:v>
                </c:pt>
                <c:pt idx="131">
                  <c:v>2.9</c:v>
                </c:pt>
                <c:pt idx="132">
                  <c:v>3.4</c:v>
                </c:pt>
                <c:pt idx="133">
                  <c:v>3.7</c:v>
                </c:pt>
                <c:pt idx="134">
                  <c:v>3.8</c:v>
                </c:pt>
                <c:pt idx="135">
                  <c:v>3.8</c:v>
                </c:pt>
                <c:pt idx="136">
                  <c:v>3.8</c:v>
                </c:pt>
                <c:pt idx="137">
                  <c:v>3.9</c:v>
                </c:pt>
                <c:pt idx="138">
                  <c:v>4</c:v>
                </c:pt>
                <c:pt idx="139">
                  <c:v>4.0999999999999996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3.3</c:v>
                </c:pt>
                <c:pt idx="145">
                  <c:v>3.2</c:v>
                </c:pt>
                <c:pt idx="146">
                  <c:v>3</c:v>
                </c:pt>
                <c:pt idx="147">
                  <c:v>2.9</c:v>
                </c:pt>
                <c:pt idx="148">
                  <c:v>2.8</c:v>
                </c:pt>
                <c:pt idx="149">
                  <c:v>2.7</c:v>
                </c:pt>
                <c:pt idx="150">
                  <c:v>2.5</c:v>
                </c:pt>
                <c:pt idx="151">
                  <c:v>2.4</c:v>
                </c:pt>
                <c:pt idx="152">
                  <c:v>2.2999999999999998</c:v>
                </c:pt>
                <c:pt idx="153">
                  <c:v>2.2999999999999998</c:v>
                </c:pt>
                <c:pt idx="154">
                  <c:v>2.2999999999999998</c:v>
                </c:pt>
                <c:pt idx="155">
                  <c:v>2.2000000000000002</c:v>
                </c:pt>
                <c:pt idx="156">
                  <c:v>1.6</c:v>
                </c:pt>
                <c:pt idx="157">
                  <c:v>1.6</c:v>
                </c:pt>
                <c:pt idx="158">
                  <c:v>1.6</c:v>
                </c:pt>
                <c:pt idx="159">
                  <c:v>1.5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1.1000000000000001</c:v>
                </c:pt>
                <c:pt idx="169">
                  <c:v>1</c:v>
                </c:pt>
                <c:pt idx="170">
                  <c:v>1.1000000000000001</c:v>
                </c:pt>
                <c:pt idx="171">
                  <c:v>1.2</c:v>
                </c:pt>
                <c:pt idx="172">
                  <c:v>1.3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1.3</c:v>
                </c:pt>
                <c:pt idx="179">
                  <c:v>1.3</c:v>
                </c:pt>
                <c:pt idx="180">
                  <c:v>1</c:v>
                </c:pt>
                <c:pt idx="181">
                  <c:v>0.8</c:v>
                </c:pt>
                <c:pt idx="182">
                  <c:v>0.7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0.7</c:v>
                </c:pt>
                <c:pt idx="188">
                  <c:v>0.6</c:v>
                </c:pt>
                <c:pt idx="189">
                  <c:v>0.7</c:v>
                </c:pt>
                <c:pt idx="190">
                  <c:v>0.7</c:v>
                </c:pt>
                <c:pt idx="191">
                  <c:v>0.7</c:v>
                </c:pt>
                <c:pt idx="192">
                  <c:v>0.6</c:v>
                </c:pt>
                <c:pt idx="193">
                  <c:v>0.9</c:v>
                </c:pt>
                <c:pt idx="194">
                  <c:v>0.9</c:v>
                </c:pt>
                <c:pt idx="195">
                  <c:v>0.9</c:v>
                </c:pt>
                <c:pt idx="196">
                  <c:v>0.9</c:v>
                </c:pt>
                <c:pt idx="197">
                  <c:v>0.8</c:v>
                </c:pt>
                <c:pt idx="198">
                  <c:v>0.8</c:v>
                </c:pt>
                <c:pt idx="199">
                  <c:v>0.7</c:v>
                </c:pt>
                <c:pt idx="200">
                  <c:v>0.8</c:v>
                </c:pt>
                <c:pt idx="201">
                  <c:v>0.9</c:v>
                </c:pt>
                <c:pt idx="202">
                  <c:v>0.9</c:v>
                </c:pt>
                <c:pt idx="203">
                  <c:v>1</c:v>
                </c:pt>
                <c:pt idx="204">
                  <c:v>2.2000000000000002</c:v>
                </c:pt>
                <c:pt idx="205">
                  <c:v>2.2000000000000002</c:v>
                </c:pt>
                <c:pt idx="206">
                  <c:v>2.2000000000000002</c:v>
                </c:pt>
                <c:pt idx="207">
                  <c:v>2.1</c:v>
                </c:pt>
                <c:pt idx="208">
                  <c:v>2.1</c:v>
                </c:pt>
                <c:pt idx="209">
                  <c:v>2.1</c:v>
                </c:pt>
                <c:pt idx="210">
                  <c:v>2.1</c:v>
                </c:pt>
                <c:pt idx="211">
                  <c:v>2.1</c:v>
                </c:pt>
                <c:pt idx="212">
                  <c:v>2.1</c:v>
                </c:pt>
                <c:pt idx="213">
                  <c:v>2.1</c:v>
                </c:pt>
                <c:pt idx="214">
                  <c:v>2</c:v>
                </c:pt>
                <c:pt idx="215">
                  <c:v>1.9</c:v>
                </c:pt>
                <c:pt idx="216">
                  <c:v>0.8</c:v>
                </c:pt>
                <c:pt idx="217">
                  <c:v>1</c:v>
                </c:pt>
                <c:pt idx="218">
                  <c:v>1.1000000000000001</c:v>
                </c:pt>
                <c:pt idx="219">
                  <c:v>1.2</c:v>
                </c:pt>
                <c:pt idx="220">
                  <c:v>1.2</c:v>
                </c:pt>
                <c:pt idx="221">
                  <c:v>1.3</c:v>
                </c:pt>
                <c:pt idx="222">
                  <c:v>1.3</c:v>
                </c:pt>
                <c:pt idx="223">
                  <c:v>1.3</c:v>
                </c:pt>
                <c:pt idx="224">
                  <c:v>1.4</c:v>
                </c:pt>
                <c:pt idx="225">
                  <c:v>1.4</c:v>
                </c:pt>
                <c:pt idx="226">
                  <c:v>1.5</c:v>
                </c:pt>
                <c:pt idx="227">
                  <c:v>1.5</c:v>
                </c:pt>
                <c:pt idx="228">
                  <c:v>0.8</c:v>
                </c:pt>
                <c:pt idx="229">
                  <c:v>0.6</c:v>
                </c:pt>
                <c:pt idx="230">
                  <c:v>0.5</c:v>
                </c:pt>
                <c:pt idx="231">
                  <c:v>0.5</c:v>
                </c:pt>
                <c:pt idx="232">
                  <c:v>0.6</c:v>
                </c:pt>
                <c:pt idx="233">
                  <c:v>0.6</c:v>
                </c:pt>
                <c:pt idx="234">
                  <c:v>0.6</c:v>
                </c:pt>
                <c:pt idx="235">
                  <c:v>0.5</c:v>
                </c:pt>
                <c:pt idx="236">
                  <c:v>0.4</c:v>
                </c:pt>
                <c:pt idx="237">
                  <c:v>0.4</c:v>
                </c:pt>
                <c:pt idx="238">
                  <c:v>0.4</c:v>
                </c:pt>
                <c:pt idx="239">
                  <c:v>0.4</c:v>
                </c:pt>
                <c:pt idx="240">
                  <c:v>1.2</c:v>
                </c:pt>
                <c:pt idx="241">
                  <c:v>1</c:v>
                </c:pt>
                <c:pt idx="242">
                  <c:v>1</c:v>
                </c:pt>
                <c:pt idx="243">
                  <c:v>0.7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0.6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0.9</c:v>
                </c:pt>
                <c:pt idx="253">
                  <c:v>1.2</c:v>
                </c:pt>
                <c:pt idx="254">
                  <c:v>1.4</c:v>
                </c:pt>
                <c:pt idx="255">
                  <c:v>1.7</c:v>
                </c:pt>
                <c:pt idx="256">
                  <c:v>1.9</c:v>
                </c:pt>
                <c:pt idx="257">
                  <c:v>2</c:v>
                </c:pt>
                <c:pt idx="258">
                  <c:v>2.1</c:v>
                </c:pt>
                <c:pt idx="259">
                  <c:v>2.1</c:v>
                </c:pt>
                <c:pt idx="260">
                  <c:v>2.2000000000000002</c:v>
                </c:pt>
                <c:pt idx="261">
                  <c:v>2.2999999999999998</c:v>
                </c:pt>
                <c:pt idx="262">
                  <c:v>2.4</c:v>
                </c:pt>
                <c:pt idx="263">
                  <c:v>2.5</c:v>
                </c:pt>
                <c:pt idx="264">
                  <c:v>3.8</c:v>
                </c:pt>
                <c:pt idx="265">
                  <c:v>3.8</c:v>
                </c:pt>
                <c:pt idx="266">
                  <c:v>3.9</c:v>
                </c:pt>
                <c:pt idx="267">
                  <c:v>4.0999999999999996</c:v>
                </c:pt>
                <c:pt idx="268">
                  <c:v>4.4000000000000004</c:v>
                </c:pt>
                <c:pt idx="269">
                  <c:v>4.5999999999999996</c:v>
                </c:pt>
                <c:pt idx="270">
                  <c:v>4.9000000000000004</c:v>
                </c:pt>
                <c:pt idx="271">
                  <c:v>5</c:v>
                </c:pt>
                <c:pt idx="272">
                  <c:v>5</c:v>
                </c:pt>
                <c:pt idx="273">
                  <c:v>5.0999999999999996</c:v>
                </c:pt>
                <c:pt idx="274">
                  <c:v>5.0999999999999996</c:v>
                </c:pt>
                <c:pt idx="275">
                  <c:v>5.0999999999999996</c:v>
                </c:pt>
                <c:pt idx="276">
                  <c:v>5</c:v>
                </c:pt>
                <c:pt idx="277">
                  <c:v>4.8</c:v>
                </c:pt>
                <c:pt idx="278">
                  <c:v>4.5999999999999996</c:v>
                </c:pt>
                <c:pt idx="279">
                  <c:v>4.4000000000000004</c:v>
                </c:pt>
                <c:pt idx="280">
                  <c:v>4.2</c:v>
                </c:pt>
                <c:pt idx="281">
                  <c:v>3.9</c:v>
                </c:pt>
                <c:pt idx="282">
                  <c:v>3.7</c:v>
                </c:pt>
                <c:pt idx="283">
                  <c:v>3.7</c:v>
                </c:pt>
                <c:pt idx="284">
                  <c:v>3.7</c:v>
                </c:pt>
                <c:pt idx="285">
                  <c:v>3.7</c:v>
                </c:pt>
                <c:pt idx="286">
                  <c:v>3.6</c:v>
                </c:pt>
                <c:pt idx="287">
                  <c:v>3.6</c:v>
                </c:pt>
                <c:pt idx="288">
                  <c:v>2.8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2.9</c:v>
                </c:pt>
                <c:pt idx="293">
                  <c:v>2.8</c:v>
                </c:pt>
                <c:pt idx="294">
                  <c:v>2.8</c:v>
                </c:pt>
                <c:pt idx="295">
                  <c:v>2.7</c:v>
                </c:pt>
                <c:pt idx="296">
                  <c:v>2.6</c:v>
                </c:pt>
                <c:pt idx="297">
                  <c:v>2.4</c:v>
                </c:pt>
                <c:pt idx="298">
                  <c:v>2.2999999999999998</c:v>
                </c:pt>
                <c:pt idx="299">
                  <c:v>2.2999999999999998</c:v>
                </c:pt>
                <c:pt idx="300">
                  <c:v>2.2000000000000002</c:v>
                </c:pt>
                <c:pt idx="301">
                  <c:v>2.1</c:v>
                </c:pt>
                <c:pt idx="302">
                  <c:v>2.1</c:v>
                </c:pt>
                <c:pt idx="303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BF-4023-8C35-6DE9A847E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9224816"/>
        <c:axId val="959222896"/>
      </c:lineChart>
      <c:catAx>
        <c:axId val="95922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9222896"/>
        <c:crosses val="autoZero"/>
        <c:auto val="1"/>
        <c:lblAlgn val="ctr"/>
        <c:lblOffset val="100"/>
        <c:noMultiLvlLbl val="0"/>
      </c:catAx>
      <c:valAx>
        <c:axId val="95922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922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313093</xdr:colOff>
      <xdr:row>5</xdr:row>
      <xdr:rowOff>171547</xdr:rowOff>
    </xdr:from>
    <xdr:to>
      <xdr:col>21</xdr:col>
      <xdr:colOff>195237</xdr:colOff>
      <xdr:row>31</xdr:row>
      <xdr:rowOff>65974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192B650-D4F4-49AB-92BD-11B39B9383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11</xdr:col>
      <xdr:colOff>507294</xdr:colOff>
      <xdr:row>21</xdr:row>
      <xdr:rowOff>78435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11E0B740-4632-636E-D78C-9148F9076D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0" y="876300"/>
          <a:ext cx="6508044" cy="380271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jw71\OneDrive\&#48148;&#53461;%20&#54868;&#47732;\First\QXIG\QXIG-JSJW\QXIG\QXIG%20Ventures\&#53804;&#51088;&#51228;&#50504;&#49436;\&#49552;PB\&#45824;&#47732;%20&#51116;&#47924;&#49444;&#44228;\250523_&#45321;&#45321;&#54620;%20&#50980;&#47532;&#49956;\&#53076;&#46300;\&#49552;PB_&#45321;&#45321;&#54620;%20&#50980;&#47532;&#49956;_&#44032;&#44228;&#48512;_2507022_v1.3_&#53441;&#51648;&#50896;.xlsm" TargetMode="External"/><Relationship Id="rId1" Type="http://schemas.openxmlformats.org/officeDocument/2006/relationships/externalLinkPath" Target="&#49552;PB_&#45321;&#45321;&#54620;%20&#50980;&#47532;&#49956;_&#44032;&#44228;&#48512;_2507022_v1.3_&#53441;&#51648;&#50896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대시보드&lt;&lt;"/>
      <sheetName val="(수입+지출) 관리"/>
      <sheetName val="(자산) 관리"/>
      <sheetName val="(저축+투자) 관리"/>
      <sheetName val="PV&lt;&lt;"/>
      <sheetName val="세부 정보1"/>
      <sheetName val="세부 정보2"/>
      <sheetName val="pv_가계부"/>
      <sheetName val="pv_자산"/>
      <sheetName val="pv_투자"/>
      <sheetName val="pv_GPT"/>
      <sheetName val="DATA&lt;&lt;"/>
      <sheetName val="dt_자산"/>
      <sheetName val="dt_투자"/>
      <sheetName val="가계부 내역"/>
      <sheetName val="RAW&lt;&lt;"/>
      <sheetName val="뱅샐현황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7">
          <cell r="V7">
            <v>2737394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D6">
            <v>30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geps.or.kr/bizInformation_pensionBiz_retirementBenefit_salaryTyp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CF76F-7619-470C-99A3-E37CD16EC417}">
  <dimension ref="B3:E30"/>
  <sheetViews>
    <sheetView zoomScaleNormal="100" workbookViewId="0">
      <selection activeCell="E11" sqref="E11"/>
    </sheetView>
  </sheetViews>
  <sheetFormatPr defaultRowHeight="16.5" x14ac:dyDescent="0.3"/>
  <cols>
    <col min="2" max="2" width="32" bestFit="1" customWidth="1"/>
    <col min="3" max="3" width="13" bestFit="1" customWidth="1"/>
    <col min="4" max="4" width="13.25" bestFit="1" customWidth="1"/>
  </cols>
  <sheetData>
    <row r="3" spans="2:4" x14ac:dyDescent="0.3">
      <c r="B3" t="s">
        <v>49</v>
      </c>
      <c r="C3" t="s">
        <v>50</v>
      </c>
      <c r="D3" t="s">
        <v>51</v>
      </c>
    </row>
    <row r="4" spans="2:4" x14ac:dyDescent="0.3">
      <c r="B4" t="s">
        <v>46</v>
      </c>
      <c r="C4" t="s">
        <v>47</v>
      </c>
    </row>
    <row r="5" spans="2:4" ht="17.25" thickBot="1" x14ac:dyDescent="0.35">
      <c r="B5" t="s">
        <v>45</v>
      </c>
      <c r="C5" s="1">
        <f>[1]뱅샐현황!$D$6</f>
        <v>30</v>
      </c>
    </row>
    <row r="6" spans="2:4" x14ac:dyDescent="0.3">
      <c r="B6" t="s">
        <v>48</v>
      </c>
      <c r="C6">
        <v>65</v>
      </c>
      <c r="D6" t="s">
        <v>39</v>
      </c>
    </row>
    <row r="7" spans="2:4" x14ac:dyDescent="0.3">
      <c r="B7" t="s">
        <v>54</v>
      </c>
      <c r="C7">
        <f>C6-C5</f>
        <v>35</v>
      </c>
    </row>
    <row r="8" spans="2:4" x14ac:dyDescent="0.3">
      <c r="B8" t="s">
        <v>56</v>
      </c>
      <c r="C8">
        <v>83.5</v>
      </c>
      <c r="D8" t="s">
        <v>57</v>
      </c>
    </row>
    <row r="9" spans="2:4" x14ac:dyDescent="0.3">
      <c r="B9" t="s">
        <v>52</v>
      </c>
      <c r="C9">
        <v>250</v>
      </c>
      <c r="D9" t="s">
        <v>40</v>
      </c>
    </row>
    <row r="10" spans="2:4" x14ac:dyDescent="0.3">
      <c r="B10" t="s">
        <v>375</v>
      </c>
      <c r="C10" s="16">
        <f>r물가상승률!D6/100</f>
        <v>2.4891447368421055E-2</v>
      </c>
      <c r="D10" t="s">
        <v>374</v>
      </c>
    </row>
    <row r="13" spans="2:4" x14ac:dyDescent="0.3">
      <c r="B13" t="s">
        <v>454</v>
      </c>
      <c r="C13" s="10">
        <f>[1]pv_가계부!$V$7</f>
        <v>2737394</v>
      </c>
    </row>
    <row r="14" spans="2:4" x14ac:dyDescent="0.3">
      <c r="B14" t="s">
        <v>407</v>
      </c>
      <c r="C14" s="17">
        <v>0.03</v>
      </c>
      <c r="D14" t="s">
        <v>382</v>
      </c>
    </row>
    <row r="15" spans="2:4" x14ac:dyDescent="0.3">
      <c r="B15" s="21" t="s">
        <v>385</v>
      </c>
      <c r="C15" s="22">
        <v>2000000</v>
      </c>
      <c r="D15" t="s">
        <v>383</v>
      </c>
    </row>
    <row r="16" spans="2:4" x14ac:dyDescent="0.3">
      <c r="D16" t="s">
        <v>384</v>
      </c>
    </row>
    <row r="19" spans="2:5" x14ac:dyDescent="0.3">
      <c r="B19" t="s">
        <v>387</v>
      </c>
      <c r="C19" s="13">
        <f>AVERAGE(E19:E20)</f>
        <v>0.72499999999999998</v>
      </c>
      <c r="D19" t="s">
        <v>388</v>
      </c>
      <c r="E19" s="9">
        <f>(65+75)/2/100</f>
        <v>0.7</v>
      </c>
    </row>
    <row r="20" spans="2:5" x14ac:dyDescent="0.3">
      <c r="B20" t="s">
        <v>392</v>
      </c>
      <c r="C20" s="8">
        <f>C13*C19</f>
        <v>1984610.65</v>
      </c>
      <c r="D20" t="s">
        <v>389</v>
      </c>
      <c r="E20" s="13">
        <v>0.75</v>
      </c>
    </row>
    <row r="21" spans="2:5" x14ac:dyDescent="0.3">
      <c r="D21" t="s">
        <v>390</v>
      </c>
      <c r="E21" t="s">
        <v>391</v>
      </c>
    </row>
    <row r="23" spans="2:5" x14ac:dyDescent="0.3">
      <c r="B23" t="s">
        <v>394</v>
      </c>
      <c r="C23" s="8">
        <v>2500000</v>
      </c>
      <c r="D23" t="s">
        <v>393</v>
      </c>
    </row>
    <row r="24" spans="2:5" x14ac:dyDescent="0.3">
      <c r="B24" t="s">
        <v>395</v>
      </c>
      <c r="C24" s="8">
        <v>2500000</v>
      </c>
      <c r="D24" t="s">
        <v>396</v>
      </c>
    </row>
    <row r="25" spans="2:5" x14ac:dyDescent="0.3">
      <c r="B25" t="s">
        <v>397</v>
      </c>
      <c r="C25" s="8">
        <v>2500000</v>
      </c>
    </row>
    <row r="27" spans="2:5" x14ac:dyDescent="0.3">
      <c r="C27" t="s">
        <v>417</v>
      </c>
    </row>
    <row r="30" spans="2:5" x14ac:dyDescent="0.3">
      <c r="D30" t="s">
        <v>53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C0045-346D-4092-8EB3-D973A28EDB4C}">
  <dimension ref="B7:K67"/>
  <sheetViews>
    <sheetView zoomScale="85" zoomScaleNormal="85" workbookViewId="0">
      <selection activeCell="G16" sqref="G16"/>
    </sheetView>
  </sheetViews>
  <sheetFormatPr defaultRowHeight="16.5" x14ac:dyDescent="0.3"/>
  <cols>
    <col min="3" max="3" width="9.125" customWidth="1"/>
    <col min="4" max="5" width="15.875" bestFit="1" customWidth="1"/>
    <col min="6" max="6" width="14.625" bestFit="1" customWidth="1"/>
    <col min="7" max="7" width="17.875" bestFit="1" customWidth="1"/>
    <col min="8" max="8" width="13" bestFit="1" customWidth="1"/>
    <col min="9" max="9" width="14.625" bestFit="1" customWidth="1"/>
    <col min="10" max="10" width="51" customWidth="1"/>
    <col min="11" max="11" width="29.125" bestFit="1" customWidth="1"/>
  </cols>
  <sheetData>
    <row r="7" spans="2:11" x14ac:dyDescent="0.3">
      <c r="D7" t="s">
        <v>377</v>
      </c>
      <c r="E7" t="s">
        <v>377</v>
      </c>
      <c r="J7" t="s">
        <v>378</v>
      </c>
      <c r="K7" s="10">
        <v>1243000</v>
      </c>
    </row>
    <row r="8" spans="2:11" x14ac:dyDescent="0.3">
      <c r="C8" t="s">
        <v>55</v>
      </c>
      <c r="D8" t="s">
        <v>376</v>
      </c>
      <c r="E8" t="s">
        <v>380</v>
      </c>
      <c r="F8" t="s">
        <v>398</v>
      </c>
      <c r="G8" t="s">
        <v>386</v>
      </c>
      <c r="H8" s="2" t="s">
        <v>399</v>
      </c>
      <c r="I8" t="s">
        <v>400</v>
      </c>
      <c r="J8" t="s">
        <v>379</v>
      </c>
      <c r="K8" s="8">
        <v>1773000</v>
      </c>
    </row>
    <row r="9" spans="2:11" x14ac:dyDescent="0.3">
      <c r="B9" s="2" t="s">
        <v>59</v>
      </c>
      <c r="C9" s="2">
        <v>26</v>
      </c>
      <c r="J9" t="s">
        <v>397</v>
      </c>
      <c r="K9" s="8">
        <v>2537500</v>
      </c>
    </row>
    <row r="10" spans="2:11" x14ac:dyDescent="0.3">
      <c r="C10">
        <f>C9+1</f>
        <v>27</v>
      </c>
    </row>
    <row r="11" spans="2:11" x14ac:dyDescent="0.3">
      <c r="C11">
        <f t="shared" ref="C11:C66" si="0">C10+1</f>
        <v>28</v>
      </c>
    </row>
    <row r="12" spans="2:11" x14ac:dyDescent="0.3">
      <c r="C12">
        <f t="shared" si="0"/>
        <v>29</v>
      </c>
    </row>
    <row r="13" spans="2:11" x14ac:dyDescent="0.3">
      <c r="C13">
        <f t="shared" si="0"/>
        <v>30</v>
      </c>
    </row>
    <row r="14" spans="2:11" x14ac:dyDescent="0.3">
      <c r="C14">
        <f t="shared" si="0"/>
        <v>31</v>
      </c>
    </row>
    <row r="15" spans="2:11" x14ac:dyDescent="0.3">
      <c r="C15">
        <f t="shared" si="0"/>
        <v>32</v>
      </c>
    </row>
    <row r="16" spans="2:11" x14ac:dyDescent="0.3">
      <c r="C16">
        <f t="shared" si="0"/>
        <v>33</v>
      </c>
    </row>
    <row r="17" spans="3:3" x14ac:dyDescent="0.3">
      <c r="C17">
        <f t="shared" si="0"/>
        <v>34</v>
      </c>
    </row>
    <row r="18" spans="3:3" x14ac:dyDescent="0.3">
      <c r="C18">
        <f t="shared" si="0"/>
        <v>35</v>
      </c>
    </row>
    <row r="19" spans="3:3" x14ac:dyDescent="0.3">
      <c r="C19">
        <f t="shared" si="0"/>
        <v>36</v>
      </c>
    </row>
    <row r="20" spans="3:3" x14ac:dyDescent="0.3">
      <c r="C20">
        <f t="shared" si="0"/>
        <v>37</v>
      </c>
    </row>
    <row r="21" spans="3:3" x14ac:dyDescent="0.3">
      <c r="C21">
        <f t="shared" si="0"/>
        <v>38</v>
      </c>
    </row>
    <row r="22" spans="3:3" x14ac:dyDescent="0.3">
      <c r="C22">
        <f t="shared" si="0"/>
        <v>39</v>
      </c>
    </row>
    <row r="23" spans="3:3" x14ac:dyDescent="0.3">
      <c r="C23">
        <f t="shared" si="0"/>
        <v>40</v>
      </c>
    </row>
    <row r="24" spans="3:3" x14ac:dyDescent="0.3">
      <c r="C24">
        <f t="shared" si="0"/>
        <v>41</v>
      </c>
    </row>
    <row r="25" spans="3:3" x14ac:dyDescent="0.3">
      <c r="C25">
        <f t="shared" si="0"/>
        <v>42</v>
      </c>
    </row>
    <row r="26" spans="3:3" x14ac:dyDescent="0.3">
      <c r="C26">
        <f t="shared" si="0"/>
        <v>43</v>
      </c>
    </row>
    <row r="27" spans="3:3" x14ac:dyDescent="0.3">
      <c r="C27">
        <f t="shared" si="0"/>
        <v>44</v>
      </c>
    </row>
    <row r="28" spans="3:3" x14ac:dyDescent="0.3">
      <c r="C28">
        <f t="shared" si="0"/>
        <v>45</v>
      </c>
    </row>
    <row r="29" spans="3:3" x14ac:dyDescent="0.3">
      <c r="C29">
        <f t="shared" si="0"/>
        <v>46</v>
      </c>
    </row>
    <row r="30" spans="3:3" x14ac:dyDescent="0.3">
      <c r="C30">
        <f t="shared" si="0"/>
        <v>47</v>
      </c>
    </row>
    <row r="31" spans="3:3" x14ac:dyDescent="0.3">
      <c r="C31">
        <f t="shared" si="0"/>
        <v>48</v>
      </c>
    </row>
    <row r="32" spans="3:3" x14ac:dyDescent="0.3">
      <c r="C32">
        <f t="shared" si="0"/>
        <v>49</v>
      </c>
    </row>
    <row r="33" spans="2:11" x14ac:dyDescent="0.3">
      <c r="C33">
        <f t="shared" si="0"/>
        <v>50</v>
      </c>
    </row>
    <row r="34" spans="2:11" x14ac:dyDescent="0.3">
      <c r="C34">
        <f t="shared" si="0"/>
        <v>51</v>
      </c>
    </row>
    <row r="35" spans="2:11" x14ac:dyDescent="0.3">
      <c r="C35">
        <f t="shared" si="0"/>
        <v>52</v>
      </c>
    </row>
    <row r="36" spans="2:11" x14ac:dyDescent="0.3">
      <c r="C36">
        <f t="shared" si="0"/>
        <v>53</v>
      </c>
    </row>
    <row r="37" spans="2:11" x14ac:dyDescent="0.3">
      <c r="C37">
        <f t="shared" si="0"/>
        <v>54</v>
      </c>
    </row>
    <row r="38" spans="2:11" x14ac:dyDescent="0.3">
      <c r="C38">
        <f t="shared" si="0"/>
        <v>55</v>
      </c>
      <c r="J38" t="s">
        <v>412</v>
      </c>
    </row>
    <row r="39" spans="2:11" x14ac:dyDescent="0.3">
      <c r="C39">
        <f t="shared" si="0"/>
        <v>56</v>
      </c>
      <c r="J39" t="s">
        <v>413</v>
      </c>
    </row>
    <row r="40" spans="2:11" x14ac:dyDescent="0.3">
      <c r="C40">
        <f t="shared" si="0"/>
        <v>57</v>
      </c>
      <c r="H40" t="s">
        <v>416</v>
      </c>
      <c r="J40" s="2" t="s">
        <v>414</v>
      </c>
      <c r="K40" s="18" t="s">
        <v>415</v>
      </c>
    </row>
    <row r="41" spans="2:11" x14ac:dyDescent="0.3">
      <c r="C41">
        <f t="shared" si="0"/>
        <v>58</v>
      </c>
      <c r="D41" s="15" t="s">
        <v>402</v>
      </c>
      <c r="E41" s="15" t="s">
        <v>403</v>
      </c>
      <c r="F41" s="23" t="s">
        <v>398</v>
      </c>
      <c r="G41" s="24" t="s">
        <v>386</v>
      </c>
      <c r="H41" s="15" t="s">
        <v>399</v>
      </c>
    </row>
    <row r="42" spans="2:11" x14ac:dyDescent="0.3">
      <c r="B42" s="2" t="s">
        <v>58</v>
      </c>
      <c r="C42" s="2">
        <f t="shared" si="0"/>
        <v>59</v>
      </c>
      <c r="D42" s="8">
        <f>K7 * (1+'핵심 정보(가정,변수)'!$C$10)^(시나리오!$C$42-시나리오!$C$9) * 12</f>
        <v>33575466.195562765</v>
      </c>
      <c r="E42" s="8">
        <f>K8 * (1+'핵심 정보(가정,변수)'!$C$10)^(시나리오!$C$42-시나리오!$C$9)*12</f>
        <v>47891634.404451154</v>
      </c>
      <c r="F42" s="14">
        <f>K9 * (1+'핵심 정보(가정,변수)'!$C$10)^(시나리오!$C$42-시나리오!$C$9)*12</f>
        <v>68542031.754819393</v>
      </c>
      <c r="G42" s="19">
        <f>'핵심 정보(가정,변수)'!$C$15 * (1+'핵심 정보(가정,변수)'!$C$10)^(시나리오!$C$42-시나리오!$C$9) * 12</f>
        <v>54023276.259956181</v>
      </c>
      <c r="H42" s="14">
        <f>F42-G42</f>
        <v>14518755.494863212</v>
      </c>
      <c r="I42" s="19"/>
      <c r="J42" s="2" t="s">
        <v>401</v>
      </c>
    </row>
    <row r="43" spans="2:11" x14ac:dyDescent="0.3">
      <c r="C43">
        <f t="shared" si="0"/>
        <v>60</v>
      </c>
      <c r="D43" s="11">
        <f>D42*(1+'핵심 정보(가정,변수)'!$C$10)</f>
        <v>34411208.145239815</v>
      </c>
      <c r="E43" s="11">
        <f>E42*(1+'핵심 정보(가정,변수)'!$C$10)</f>
        <v>49083726.501617208</v>
      </c>
      <c r="F43" s="14">
        <f>F42*(1+'핵심 정보(가정,변수)'!$C$10)</f>
        <v>70248142.130769119</v>
      </c>
      <c r="G43" s="19">
        <f>G42*(1+'핵심 정보(가정,변수)'!$C$10)</f>
        <v>55367993.797650546</v>
      </c>
      <c r="H43" s="14">
        <f t="shared" ref="H43:H66" si="1">F43-G43</f>
        <v>14880148.333118573</v>
      </c>
      <c r="I43" s="11"/>
      <c r="J43" s="18" t="s">
        <v>404</v>
      </c>
    </row>
    <row r="44" spans="2:11" x14ac:dyDescent="0.3">
      <c r="C44">
        <f t="shared" si="0"/>
        <v>61</v>
      </c>
      <c r="D44" s="11">
        <f>D43*(1+'핵심 정보(가정,변수)'!$C$10)</f>
        <v>35267752.921670832</v>
      </c>
      <c r="E44" s="11">
        <f>E43*(1+'핵심 정보(가정,변수)'!$C$10)</f>
        <v>50305491.496478185</v>
      </c>
      <c r="F44" s="14">
        <f>F43*(1+'핵심 정보(가정,변수)'!$C$10)</f>
        <v>71996720.06334652</v>
      </c>
      <c r="G44" s="19">
        <f>G43*(1+'핵심 정보(가정,변수)'!$C$10)</f>
        <v>56746183.301159821</v>
      </c>
      <c r="H44" s="14">
        <f t="shared" si="1"/>
        <v>15250536.762186699</v>
      </c>
      <c r="J44" s="20" t="s">
        <v>405</v>
      </c>
    </row>
    <row r="45" spans="2:11" x14ac:dyDescent="0.3">
      <c r="C45">
        <f t="shared" si="0"/>
        <v>62</v>
      </c>
      <c r="D45" s="11">
        <f>D44*(1+'핵심 정보(가정,변수)'!$C$10)</f>
        <v>36145618.337323077</v>
      </c>
      <c r="E45" s="11">
        <f>E44*(1+'핵심 정보(가정,변수)'!$C$10)</f>
        <v>51557667.990405321</v>
      </c>
      <c r="F45" s="14">
        <f>F44*(1+'핵심 정보(가정,변수)'!$C$10)</f>
        <v>73788822.631502241</v>
      </c>
      <c r="G45" s="19">
        <f>G44*(1+'핵심 정보(가정,변수)'!$C$10)</f>
        <v>58158677.93615941</v>
      </c>
      <c r="H45" s="14">
        <f t="shared" si="1"/>
        <v>15630144.695342831</v>
      </c>
      <c r="J45" s="20" t="s">
        <v>406</v>
      </c>
    </row>
    <row r="46" spans="2:11" x14ac:dyDescent="0.3">
      <c r="C46">
        <f t="shared" si="0"/>
        <v>63</v>
      </c>
      <c r="D46" s="11">
        <f>D45*(1+'핵심 정보(가정,변수)'!$C$10)</f>
        <v>37045335.093765587</v>
      </c>
      <c r="E46" s="11">
        <f>E45*(1+'핵심 정보(가정,변수)'!$C$10)</f>
        <v>52841012.969627015</v>
      </c>
      <c r="F46" s="14">
        <f>F45*(1+'핵심 정보(가정,변수)'!$C$10)</f>
        <v>75625533.226412028</v>
      </c>
      <c r="G46" s="19">
        <f>G45*(1+'핵심 정보(가정,변수)'!$C$10)</f>
        <v>59606331.607024267</v>
      </c>
      <c r="H46" s="14">
        <f t="shared" si="1"/>
        <v>16019201.619387761</v>
      </c>
    </row>
    <row r="47" spans="2:11" x14ac:dyDescent="0.3">
      <c r="C47">
        <f t="shared" si="0"/>
        <v>64</v>
      </c>
      <c r="D47" s="11">
        <f>D46*(1+'핵심 정보(가정,변수)'!$C$10)</f>
        <v>37967447.10249757</v>
      </c>
      <c r="E47" s="11">
        <f>E46*(1+'핵심 정보(가정,변수)'!$C$10)</f>
        <v>54156302.262854539</v>
      </c>
      <c r="F47" s="14">
        <f>F46*(1+'핵심 정보(가정,변수)'!$C$10)</f>
        <v>77507962.206426039</v>
      </c>
      <c r="G47" s="19">
        <f>G46*(1+'핵심 정보(가정,변수)'!$C$10)</f>
        <v>61090019.473045163</v>
      </c>
      <c r="H47" s="14">
        <f t="shared" si="1"/>
        <v>16417942.733380876</v>
      </c>
      <c r="J47" t="s">
        <v>408</v>
      </c>
    </row>
    <row r="48" spans="2:11" x14ac:dyDescent="0.3">
      <c r="C48">
        <f t="shared" si="0"/>
        <v>65</v>
      </c>
      <c r="D48" s="11">
        <f>D47*(1+'핵심 정보(가정,변수)'!$C$10)</f>
        <v>38912511.813762695</v>
      </c>
      <c r="E48" s="11">
        <f>E47*(1+'핵심 정보(가정,변수)'!$C$10)</f>
        <v>55504331.010298677</v>
      </c>
      <c r="F48" s="14">
        <f>F47*(1+'핵심 정보(가정,변수)'!$C$10)</f>
        <v>79437247.568320855</v>
      </c>
      <c r="G48" s="19">
        <f>G47*(1+'핵심 정보(가정,변수)'!$C$10)</f>
        <v>62610638.477494277</v>
      </c>
      <c r="H48" s="14">
        <f t="shared" si="1"/>
        <v>16826609.090826578</v>
      </c>
      <c r="J48" t="s">
        <v>409</v>
      </c>
      <c r="K48" t="s">
        <v>411</v>
      </c>
    </row>
    <row r="49" spans="3:10" x14ac:dyDescent="0.3">
      <c r="C49">
        <f t="shared" si="0"/>
        <v>66</v>
      </c>
      <c r="D49" s="11">
        <f>D48*(1+'핵심 정보(가정,변수)'!$C$10)</f>
        <v>39881100.553548031</v>
      </c>
      <c r="E49" s="11">
        <f>E48*(1+'핵심 정보(가정,변수)'!$C$10)</f>
        <v>56885914.144360945</v>
      </c>
      <c r="F49" s="14">
        <f>F48*(1+'핵심 정보(가정,변수)'!$C$10)</f>
        <v>81414555.635259941</v>
      </c>
      <c r="G49" s="19">
        <f>G48*(1+'핵심 정보(가정,변수)'!$C$10)</f>
        <v>64169107.889860056</v>
      </c>
      <c r="H49" s="14">
        <f t="shared" si="1"/>
        <v>17245447.745399885</v>
      </c>
      <c r="J49" t="s">
        <v>410</v>
      </c>
    </row>
    <row r="50" spans="3:10" x14ac:dyDescent="0.3">
      <c r="C50">
        <f t="shared" si="0"/>
        <v>67</v>
      </c>
      <c r="D50" s="11">
        <f>D49*(1+'핵심 정보(가정,변수)'!$C$10)</f>
        <v>40873798.868971378</v>
      </c>
      <c r="E50" s="11">
        <f>E49*(1+'핵심 정보(가정,변수)'!$C$10)</f>
        <v>58301886.882289819</v>
      </c>
      <c r="F50" s="14">
        <f>F49*(1+'핵심 정보(가정,변수)'!$C$10)</f>
        <v>83441081.761878401</v>
      </c>
      <c r="G50" s="19">
        <f>G49*(1+'핵심 정보(가정,변수)'!$C$10)</f>
        <v>65766369.861579038</v>
      </c>
      <c r="H50" s="14">
        <f t="shared" si="1"/>
        <v>17674711.900299363</v>
      </c>
    </row>
    <row r="51" spans="3:10" x14ac:dyDescent="0.3">
      <c r="C51">
        <f t="shared" si="0"/>
        <v>68</v>
      </c>
      <c r="D51" s="11">
        <f>D50*(1+'핵심 정보(가정,변수)'!$C$10)</f>
        <v>41891206.882265806</v>
      </c>
      <c r="E51" s="11">
        <f>E50*(1+'핵심 정보(가정,변수)'!$C$10)</f>
        <v>59753105.231099971</v>
      </c>
      <c r="F51" s="14">
        <f>F50*(1+'핵심 정보(가정,변수)'!$C$10)</f>
        <v>85518051.056918308</v>
      </c>
      <c r="G51" s="19">
        <f>G50*(1+'핵심 정보(가정,변수)'!$C$10)</f>
        <v>67403389.995600641</v>
      </c>
      <c r="H51" s="14">
        <f t="shared" si="1"/>
        <v>18114661.061317667</v>
      </c>
    </row>
    <row r="52" spans="3:10" x14ac:dyDescent="0.3">
      <c r="C52">
        <f t="shared" si="0"/>
        <v>69</v>
      </c>
      <c r="D52" s="11">
        <f>D51*(1+'핵심 정보(가정,변수)'!$C$10)</f>
        <v>42933939.653575361</v>
      </c>
      <c r="E52" s="11">
        <f>E51*(1+'핵심 정보(가정,변수)'!$C$10)</f>
        <v>61240446.505059615</v>
      </c>
      <c r="F52" s="14">
        <f>F51*(1+'핵심 정보(가정,변수)'!$C$10)</f>
        <v>87646719.123851523</v>
      </c>
      <c r="G52" s="19">
        <f>G51*(1+'핵심 정보(가정,변수)'!$C$10)</f>
        <v>69081157.93012929</v>
      </c>
      <c r="H52" s="14">
        <f t="shared" si="1"/>
        <v>18565561.193722233</v>
      </c>
    </row>
    <row r="53" spans="3:10" x14ac:dyDescent="0.3">
      <c r="C53">
        <f t="shared" si="0"/>
        <v>70</v>
      </c>
      <c r="D53" s="11">
        <f>D52*(1+'핵심 정보(가정,변수)'!$C$10)</f>
        <v>44002627.552781291</v>
      </c>
      <c r="E53" s="11">
        <f>E52*(1+'핵심 정보(가정,변수)'!$C$10)</f>
        <v>62764809.856058903</v>
      </c>
      <c r="F53" s="14">
        <f>F52*(1+'핵심 정보(가정,변수)'!$C$10)</f>
        <v>89828372.819937646</v>
      </c>
      <c r="G53" s="19">
        <f>G52*(1+'핵심 정보(가정,변수)'!$C$10)</f>
        <v>70800687.936896682</v>
      </c>
      <c r="H53" s="14">
        <f t="shared" si="1"/>
        <v>19027684.883040965</v>
      </c>
    </row>
    <row r="54" spans="3:10" x14ac:dyDescent="0.3">
      <c r="C54">
        <f t="shared" si="0"/>
        <v>71</v>
      </c>
      <c r="D54" s="11">
        <f>D53*(1+'핵심 정보(가정,변수)'!$C$10)</f>
        <v>45097916.640583575</v>
      </c>
      <c r="E54" s="11">
        <f>E53*(1+'핵심 정보(가정,변수)'!$C$10)</f>
        <v>64327116.817179941</v>
      </c>
      <c r="F54" s="14">
        <f>F53*(1+'핵심 정보(가정,변수)'!$C$10)</f>
        <v>92064331.034176022</v>
      </c>
      <c r="G54" s="19">
        <f>G53*(1+'핵심 정보(가정,변수)'!$C$10)</f>
        <v>72563019.534325942</v>
      </c>
      <c r="H54" s="14">
        <f t="shared" si="1"/>
        <v>19501311.499850079</v>
      </c>
    </row>
    <row r="55" spans="3:10" x14ac:dyDescent="0.3">
      <c r="C55">
        <f t="shared" si="0"/>
        <v>72</v>
      </c>
      <c r="D55" s="11">
        <f>D54*(1+'핵심 정보(가정,변수)'!$C$10)</f>
        <v>46220469.059068099</v>
      </c>
      <c r="E55" s="11">
        <f>E54*(1+'핵심 정보(가정,변수)'!$C$10)</f>
        <v>65928311.859797046</v>
      </c>
      <c r="F55" s="14">
        <f>F54*(1+'핵심 정보(가정,변수)'!$C$10)</f>
        <v>94355945.484622106</v>
      </c>
      <c r="G55" s="19">
        <f>G54*(1+'핵심 정보(가정,변수)'!$C$10)</f>
        <v>74369218.115958318</v>
      </c>
      <c r="H55" s="14">
        <f t="shared" si="1"/>
        <v>19986727.368663788</v>
      </c>
    </row>
    <row r="56" spans="3:10" x14ac:dyDescent="0.3">
      <c r="C56">
        <f t="shared" si="0"/>
        <v>73</v>
      </c>
      <c r="D56" s="11">
        <f>D55*(1+'핵심 정보(가정,변수)'!$C$10)</f>
        <v>47370963.431995623</v>
      </c>
      <c r="E56" s="11">
        <f>E55*(1+'핵심 정보(가정,변수)'!$C$10)</f>
        <v>67569362.964544028</v>
      </c>
      <c r="F56" s="14">
        <f>F55*(1+'핵심 정보(가정,변수)'!$C$10)</f>
        <v>96704601.535550177</v>
      </c>
      <c r="G56" s="19">
        <f>G55*(1+'핵심 정보(가정,변수)'!$C$10)</f>
        <v>76220375.594522312</v>
      </c>
      <c r="H56" s="14">
        <f t="shared" si="1"/>
        <v>20484225.941027865</v>
      </c>
    </row>
    <row r="57" spans="3:10" x14ac:dyDescent="0.3">
      <c r="C57">
        <f t="shared" si="0"/>
        <v>74</v>
      </c>
      <c r="D57" s="11">
        <f>D56*(1+'핵심 정보(가정,변수)'!$C$10)</f>
        <v>48550095.275054537</v>
      </c>
      <c r="E57" s="11">
        <f>E56*(1+'핵심 정보(가정,변수)'!$C$10)</f>
        <v>69251262.206493706</v>
      </c>
      <c r="F57" s="14">
        <f>F56*(1+'핵심 정보(가정,변수)'!$C$10)</f>
        <v>99111719.03495644</v>
      </c>
      <c r="G57" s="19">
        <f>G56*(1+'핵심 정보(가정,변수)'!$C$10)</f>
        <v>78117611.062034637</v>
      </c>
      <c r="H57" s="14">
        <f t="shared" si="1"/>
        <v>20994107.972921804</v>
      </c>
      <c r="J57" t="s">
        <v>418</v>
      </c>
    </row>
    <row r="58" spans="3:10" x14ac:dyDescent="0.3">
      <c r="C58">
        <f t="shared" si="0"/>
        <v>75</v>
      </c>
      <c r="D58" s="11">
        <f>D57*(1+'핵심 정보(가정,변수)'!$C$10)</f>
        <v>49758577.416325383</v>
      </c>
      <c r="E58" s="11">
        <f>E57*(1+'핵심 정보(가정,변수)'!$C$10)</f>
        <v>70975026.35490337</v>
      </c>
      <c r="F58" s="14">
        <f>F57*(1+'핵심 정보(가정,변수)'!$C$10)</f>
        <v>101578753.17290878</v>
      </c>
      <c r="G58" s="19">
        <f>G57*(1+'핵심 정보(가정,변수)'!$C$10)</f>
        <v>80062071.466332048</v>
      </c>
      <c r="H58" s="14">
        <f t="shared" si="1"/>
        <v>21516681.706576735</v>
      </c>
      <c r="J58" t="s">
        <v>419</v>
      </c>
    </row>
    <row r="59" spans="3:10" x14ac:dyDescent="0.3">
      <c r="C59">
        <f t="shared" si="0"/>
        <v>76</v>
      </c>
      <c r="D59" s="11">
        <f>D58*(1+'핵심 정보(가정,변수)'!$C$10)</f>
        <v>50997140.427211344</v>
      </c>
      <c r="E59" s="11">
        <f>E58*(1+'핵심 정보(가정,변수)'!$C$10)</f>
        <v>72741697.487888739</v>
      </c>
      <c r="F59" s="14">
        <f>F58*(1+'핵심 정보(가정,변수)'!$C$10)</f>
        <v>104107195.36126207</v>
      </c>
      <c r="G59" s="19">
        <f>G58*(1+'핵심 정보(가정,변수)'!$C$10)</f>
        <v>82054932.304443017</v>
      </c>
      <c r="H59" s="14">
        <f t="shared" si="1"/>
        <v>22052263.056819052</v>
      </c>
    </row>
    <row r="60" spans="3:10" x14ac:dyDescent="0.3">
      <c r="C60">
        <f t="shared" si="0"/>
        <v>77</v>
      </c>
      <c r="D60" s="11">
        <f>D59*(1+'핵심 정보(가정,변수)'!$C$10)</f>
        <v>52266533.064095251</v>
      </c>
      <c r="E60" s="11">
        <f>E59*(1+'핵심 정보(가정,변수)'!$C$10)</f>
        <v>74552343.622398123</v>
      </c>
      <c r="F60" s="14">
        <f>F59*(1+'핵심 정보(가정,변수)'!$C$10)</f>
        <v>106698574.13527085</v>
      </c>
      <c r="G60" s="19">
        <f>G59*(1+'핵심 정보(가정,변수)'!$C$10)</f>
        <v>84097398.333218411</v>
      </c>
      <c r="H60" s="14">
        <f t="shared" si="1"/>
        <v>22601175.802052438</v>
      </c>
    </row>
    <row r="61" spans="3:10" x14ac:dyDescent="0.3">
      <c r="C61">
        <f t="shared" si="0"/>
        <v>78</v>
      </c>
      <c r="D61" s="11">
        <f>D60*(1+'핵심 정보(가정,변수)'!$C$10)</f>
        <v>53567522.72099001</v>
      </c>
      <c r="E61" s="11">
        <f>E60*(1+'핵심 정보(가정,변수)'!$C$10)</f>
        <v>76408059.359867483</v>
      </c>
      <c r="F61" s="14">
        <f>F60*(1+'핵심 정보(가정,변수)'!$C$10)</f>
        <v>109354456.07764451</v>
      </c>
      <c r="G61" s="19">
        <f>G60*(1+'핵심 정보(가정,변수)'!$C$10)</f>
        <v>86190704.297650844</v>
      </c>
      <c r="H61" s="14">
        <f t="shared" si="1"/>
        <v>23163751.779993668</v>
      </c>
    </row>
    <row r="62" spans="3:10" x14ac:dyDescent="0.3">
      <c r="C62">
        <f t="shared" si="0"/>
        <v>79</v>
      </c>
      <c r="D62" s="11">
        <f>D61*(1+'핵심 정보(가정,변수)'!$C$10)</f>
        <v>54900895.893456228</v>
      </c>
      <c r="E62" s="11">
        <f>E61*(1+'핵심 정보(가정,변수)'!$C$10)</f>
        <v>78309966.547946811</v>
      </c>
      <c r="F62" s="14">
        <f>F61*(1+'핵심 정보(가정,변수)'!$C$10)</f>
        <v>112076446.7656035</v>
      </c>
      <c r="G62" s="19">
        <f>G61*(1+'핵심 정보(가정,변수)'!$C$10)</f>
        <v>88336115.677322954</v>
      </c>
      <c r="H62" s="14">
        <f t="shared" si="1"/>
        <v>23740331.088280544</v>
      </c>
    </row>
    <row r="63" spans="3:10" x14ac:dyDescent="0.3">
      <c r="C63">
        <f t="shared" si="0"/>
        <v>80</v>
      </c>
      <c r="D63" s="11">
        <f>D62*(1+'핵심 정보(가정,변수)'!$C$10)</f>
        <v>56267458.654067352</v>
      </c>
      <c r="E63" s="11">
        <f>E62*(1+'핵심 정보(가정,변수)'!$C$10)</f>
        <v>80259214.958697841</v>
      </c>
      <c r="F63" s="14">
        <f>F62*(1+'핵심 정보(가정,변수)'!$C$10)</f>
        <v>114866191.74150915</v>
      </c>
      <c r="G63" s="19">
        <f>G62*(1+'핵심 정보(가정,변수)'!$C$10)</f>
        <v>90534929.451435789</v>
      </c>
      <c r="H63" s="14">
        <f t="shared" si="1"/>
        <v>24331262.290073365</v>
      </c>
    </row>
    <row r="64" spans="3:10" x14ac:dyDescent="0.3">
      <c r="C64">
        <f t="shared" si="0"/>
        <v>81</v>
      </c>
      <c r="D64" s="11">
        <f>D63*(1+'핵심 정보(가정,변수)'!$C$10)</f>
        <v>57668037.139709875</v>
      </c>
      <c r="E64" s="11">
        <f>E63*(1+'핵심 정보(가정,변수)'!$C$10)</f>
        <v>82256982.983673051</v>
      </c>
      <c r="F64" s="14">
        <f>F63*(1+'핵심 정보(가정,변수)'!$C$10)</f>
        <v>117725377.50765388</v>
      </c>
      <c r="G64" s="19">
        <f>G63*(1+'핵심 정보(가정,변수)'!$C$10)</f>
        <v>92788474.882879913</v>
      </c>
      <c r="H64" s="14">
        <f t="shared" si="1"/>
        <v>24936902.624773964</v>
      </c>
    </row>
    <row r="65" spans="3:8" x14ac:dyDescent="0.3">
      <c r="C65">
        <f t="shared" si="0"/>
        <v>82</v>
      </c>
      <c r="D65" s="11">
        <f>D64*(1+'핵심 정보(가정,변수)'!$C$10)</f>
        <v>59103478.051013112</v>
      </c>
      <c r="E65" s="11">
        <f>E64*(1+'핵심 정보(가정,변수)'!$C$10)</f>
        <v>84304478.346296251</v>
      </c>
      <c r="F65" s="14">
        <f>F64*(1+'핵심 정보(가정,변수)'!$C$10)</f>
        <v>120655732.54581313</v>
      </c>
      <c r="G65" s="19">
        <f>G64*(1+'핵심 정보(가정,변수)'!$C$10)</f>
        <v>95098114.321823165</v>
      </c>
      <c r="H65" s="14">
        <f t="shared" si="1"/>
        <v>25557618.223989964</v>
      </c>
    </row>
    <row r="66" spans="3:8" x14ac:dyDescent="0.3">
      <c r="C66">
        <f t="shared" si="0"/>
        <v>83</v>
      </c>
      <c r="D66" s="11">
        <f>D65*(1+'핵심 정보(가정,변수)'!$C$10)</f>
        <v>60574649.164210528</v>
      </c>
      <c r="E66" s="11">
        <f>E65*(1+'핵심 정보(가정,변수)'!$C$10)</f>
        <v>86402938.831975266</v>
      </c>
      <c r="F66" s="14">
        <f>F65*(1+'핵심 정보(가정,변수)'!$C$10)</f>
        <v>123659028.36217551</v>
      </c>
      <c r="G66" s="19">
        <f>G65*(1+'핵심 정보(가정,변수)'!$C$10)</f>
        <v>97465244.029300913</v>
      </c>
      <c r="H66" s="14">
        <f t="shared" si="1"/>
        <v>26193784.332874596</v>
      </c>
    </row>
    <row r="67" spans="3:8" x14ac:dyDescent="0.3">
      <c r="H67" s="1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D6A35-439F-4AC0-A80F-9FC83E95AD80}">
  <sheetPr>
    <tabColor rgb="FFFFFF00"/>
  </sheetPr>
  <dimension ref="A1"/>
  <sheetViews>
    <sheetView workbookViewId="0">
      <selection activeCell="K23" sqref="J23:K23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7D377-A156-4B4C-AB00-558F41A9D921}">
  <dimension ref="C3:D42"/>
  <sheetViews>
    <sheetView tabSelected="1" topLeftCell="A5" zoomScaleNormal="100" workbookViewId="0">
      <selection activeCell="D7" sqref="D7"/>
    </sheetView>
  </sheetViews>
  <sheetFormatPr defaultRowHeight="16.5" x14ac:dyDescent="0.3"/>
  <cols>
    <col min="3" max="3" width="96.5" bestFit="1" customWidth="1"/>
    <col min="4" max="4" width="63.375" bestFit="1" customWidth="1"/>
  </cols>
  <sheetData>
    <row r="3" spans="3:4" ht="17.25" thickBot="1" x14ac:dyDescent="0.35"/>
    <row r="4" spans="3:4" ht="79.150000000000006" customHeight="1" thickBot="1" x14ac:dyDescent="0.35">
      <c r="C4" s="25" t="s">
        <v>0</v>
      </c>
      <c r="D4" s="28" t="s">
        <v>34</v>
      </c>
    </row>
    <row r="5" spans="3:4" ht="60" customHeight="1" thickBot="1" x14ac:dyDescent="0.35">
      <c r="C5" s="26" t="s">
        <v>1</v>
      </c>
      <c r="D5" s="29" t="s">
        <v>424</v>
      </c>
    </row>
    <row r="6" spans="3:4" ht="128.25" thickBot="1" x14ac:dyDescent="0.35">
      <c r="C6" s="26" t="s">
        <v>2</v>
      </c>
      <c r="D6" s="29" t="s">
        <v>425</v>
      </c>
    </row>
    <row r="7" spans="3:4" ht="26.25" thickBot="1" x14ac:dyDescent="0.35">
      <c r="C7" s="26" t="s">
        <v>3</v>
      </c>
      <c r="D7" s="29" t="s">
        <v>426</v>
      </c>
    </row>
    <row r="8" spans="3:4" ht="17.25" thickBot="1" x14ac:dyDescent="0.35">
      <c r="C8" s="26" t="s">
        <v>420</v>
      </c>
      <c r="D8" s="29" t="s">
        <v>427</v>
      </c>
    </row>
    <row r="9" spans="3:4" ht="26.25" thickBot="1" x14ac:dyDescent="0.35">
      <c r="C9" s="26" t="s">
        <v>4</v>
      </c>
      <c r="D9" s="29" t="s">
        <v>428</v>
      </c>
    </row>
    <row r="10" spans="3:4" ht="17.25" thickBot="1" x14ac:dyDescent="0.35">
      <c r="C10" s="26" t="s">
        <v>5</v>
      </c>
      <c r="D10" s="29" t="s">
        <v>429</v>
      </c>
    </row>
    <row r="11" spans="3:4" ht="17.25" thickBot="1" x14ac:dyDescent="0.35">
      <c r="C11" s="26" t="s">
        <v>421</v>
      </c>
      <c r="D11" s="30">
        <v>7.0000000000000007E-2</v>
      </c>
    </row>
    <row r="12" spans="3:4" ht="39" thickBot="1" x14ac:dyDescent="0.35">
      <c r="C12" s="26" t="s">
        <v>6</v>
      </c>
      <c r="D12" s="29" t="s">
        <v>430</v>
      </c>
    </row>
    <row r="13" spans="3:4" ht="17.25" thickBot="1" x14ac:dyDescent="0.35">
      <c r="C13" s="26" t="s">
        <v>7</v>
      </c>
      <c r="D13" s="29" t="s">
        <v>35</v>
      </c>
    </row>
    <row r="14" spans="3:4" ht="17.25" thickBot="1" x14ac:dyDescent="0.35">
      <c r="C14" s="26" t="s">
        <v>8</v>
      </c>
      <c r="D14" s="29" t="s">
        <v>431</v>
      </c>
    </row>
    <row r="15" spans="3:4" ht="17.25" thickBot="1" x14ac:dyDescent="0.35">
      <c r="C15" s="26" t="s">
        <v>9</v>
      </c>
      <c r="D15" s="29" t="s">
        <v>36</v>
      </c>
    </row>
    <row r="16" spans="3:4" ht="17.25" thickBot="1" x14ac:dyDescent="0.35">
      <c r="C16" s="26" t="s">
        <v>10</v>
      </c>
      <c r="D16" s="29" t="s">
        <v>37</v>
      </c>
    </row>
    <row r="17" spans="3:4" ht="17.25" thickBot="1" x14ac:dyDescent="0.35">
      <c r="C17" s="26" t="s">
        <v>11</v>
      </c>
      <c r="D17" s="29" t="s">
        <v>432</v>
      </c>
    </row>
    <row r="18" spans="3:4" ht="17.25" thickBot="1" x14ac:dyDescent="0.35">
      <c r="C18" s="26" t="s">
        <v>12</v>
      </c>
      <c r="D18" s="29" t="s">
        <v>433</v>
      </c>
    </row>
    <row r="19" spans="3:4" ht="17.25" thickBot="1" x14ac:dyDescent="0.35">
      <c r="C19" s="26" t="s">
        <v>13</v>
      </c>
      <c r="D19" s="29" t="s">
        <v>38</v>
      </c>
    </row>
    <row r="20" spans="3:4" ht="17.25" thickBot="1" x14ac:dyDescent="0.35">
      <c r="C20" s="26" t="s">
        <v>14</v>
      </c>
      <c r="D20" s="29" t="s">
        <v>434</v>
      </c>
    </row>
    <row r="21" spans="3:4" ht="26.25" thickBot="1" x14ac:dyDescent="0.35">
      <c r="C21" s="26" t="s">
        <v>15</v>
      </c>
      <c r="D21" s="29" t="s">
        <v>435</v>
      </c>
    </row>
    <row r="22" spans="3:4" ht="26.25" thickBot="1" x14ac:dyDescent="0.35">
      <c r="C22" s="26" t="s">
        <v>422</v>
      </c>
      <c r="D22" s="29" t="s">
        <v>436</v>
      </c>
    </row>
    <row r="23" spans="3:4" ht="64.5" thickBot="1" x14ac:dyDescent="0.35">
      <c r="C23" s="26" t="s">
        <v>16</v>
      </c>
      <c r="D23" s="29" t="s">
        <v>437</v>
      </c>
    </row>
    <row r="24" spans="3:4" ht="26.25" thickBot="1" x14ac:dyDescent="0.35">
      <c r="C24" s="26" t="s">
        <v>17</v>
      </c>
      <c r="D24" s="29" t="s">
        <v>438</v>
      </c>
    </row>
    <row r="25" spans="3:4" ht="17.25" thickBot="1" x14ac:dyDescent="0.35">
      <c r="C25" s="26" t="s">
        <v>18</v>
      </c>
      <c r="D25" s="29" t="s">
        <v>439</v>
      </c>
    </row>
    <row r="26" spans="3:4" ht="17.25" thickBot="1" x14ac:dyDescent="0.35">
      <c r="C26" s="26" t="s">
        <v>19</v>
      </c>
      <c r="D26" s="29" t="s">
        <v>440</v>
      </c>
    </row>
    <row r="27" spans="3:4" ht="17.25" thickBot="1" x14ac:dyDescent="0.35">
      <c r="C27" s="26" t="s">
        <v>20</v>
      </c>
      <c r="D27" s="29" t="s">
        <v>41</v>
      </c>
    </row>
    <row r="28" spans="3:4" ht="17.25" thickBot="1" x14ac:dyDescent="0.35">
      <c r="C28" s="26" t="s">
        <v>21</v>
      </c>
      <c r="D28" s="29" t="s">
        <v>42</v>
      </c>
    </row>
    <row r="29" spans="3:4" ht="17.25" thickBot="1" x14ac:dyDescent="0.35">
      <c r="C29" s="26" t="s">
        <v>22</v>
      </c>
      <c r="D29" s="29" t="s">
        <v>441</v>
      </c>
    </row>
    <row r="30" spans="3:4" ht="17.25" thickBot="1" x14ac:dyDescent="0.35">
      <c r="C30" s="26" t="s">
        <v>23</v>
      </c>
      <c r="D30" s="29" t="s">
        <v>442</v>
      </c>
    </row>
    <row r="31" spans="3:4" ht="26.25" thickBot="1" x14ac:dyDescent="0.35">
      <c r="C31" s="26" t="s">
        <v>24</v>
      </c>
      <c r="D31" s="29" t="s">
        <v>443</v>
      </c>
    </row>
    <row r="32" spans="3:4" ht="17.25" thickBot="1" x14ac:dyDescent="0.35">
      <c r="C32" s="26" t="s">
        <v>423</v>
      </c>
      <c r="D32" s="29" t="s">
        <v>444</v>
      </c>
    </row>
    <row r="33" spans="3:4" ht="17.25" thickBot="1" x14ac:dyDescent="0.35">
      <c r="C33" s="26" t="s">
        <v>25</v>
      </c>
      <c r="D33" s="29" t="s">
        <v>445</v>
      </c>
    </row>
    <row r="34" spans="3:4" ht="17.25" thickBot="1" x14ac:dyDescent="0.35">
      <c r="C34" s="26" t="s">
        <v>26</v>
      </c>
      <c r="D34" s="29" t="s">
        <v>446</v>
      </c>
    </row>
    <row r="35" spans="3:4" ht="26.25" thickBot="1" x14ac:dyDescent="0.35">
      <c r="C35" s="26" t="s">
        <v>27</v>
      </c>
      <c r="D35" s="29" t="s">
        <v>447</v>
      </c>
    </row>
    <row r="36" spans="3:4" ht="17.25" thickBot="1" x14ac:dyDescent="0.35">
      <c r="C36" s="26" t="s">
        <v>28</v>
      </c>
      <c r="D36" s="29" t="s">
        <v>43</v>
      </c>
    </row>
    <row r="37" spans="3:4" ht="17.25" thickBot="1" x14ac:dyDescent="0.35">
      <c r="C37" s="26" t="s">
        <v>29</v>
      </c>
      <c r="D37" s="29" t="s">
        <v>448</v>
      </c>
    </row>
    <row r="38" spans="3:4" ht="17.25" thickBot="1" x14ac:dyDescent="0.35">
      <c r="C38" s="26" t="s">
        <v>453</v>
      </c>
      <c r="D38" s="29" t="s">
        <v>449</v>
      </c>
    </row>
    <row r="39" spans="3:4" ht="17.25" thickBot="1" x14ac:dyDescent="0.35">
      <c r="C39" s="26" t="s">
        <v>30</v>
      </c>
      <c r="D39" s="29" t="s">
        <v>44</v>
      </c>
    </row>
    <row r="40" spans="3:4" ht="17.25" thickBot="1" x14ac:dyDescent="0.35">
      <c r="C40" s="26" t="s">
        <v>31</v>
      </c>
      <c r="D40" s="29" t="s">
        <v>450</v>
      </c>
    </row>
    <row r="41" spans="3:4" ht="17.25" thickBot="1" x14ac:dyDescent="0.35">
      <c r="C41" s="26" t="s">
        <v>32</v>
      </c>
      <c r="D41" s="29" t="s">
        <v>451</v>
      </c>
    </row>
    <row r="42" spans="3:4" ht="17.25" thickBot="1" x14ac:dyDescent="0.35">
      <c r="C42" s="27" t="s">
        <v>33</v>
      </c>
      <c r="D42" s="31" t="s">
        <v>452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2A7F3-7999-4F15-B003-0CC827499E3A}">
  <dimension ref="B2:KU17"/>
  <sheetViews>
    <sheetView topLeftCell="C1" zoomScale="55" zoomScaleNormal="55" workbookViewId="0">
      <selection activeCell="D4" sqref="D4"/>
    </sheetView>
  </sheetViews>
  <sheetFormatPr defaultRowHeight="16.5" x14ac:dyDescent="0.3"/>
  <cols>
    <col min="3" max="3" width="11.375" bestFit="1" customWidth="1"/>
    <col min="4" max="4" width="7.375" customWidth="1"/>
  </cols>
  <sheetData>
    <row r="2" spans="2:307" x14ac:dyDescent="0.3">
      <c r="C2" s="32" t="s">
        <v>60</v>
      </c>
      <c r="D2" s="3" t="s">
        <v>175</v>
      </c>
      <c r="E2" s="3" t="s">
        <v>176</v>
      </c>
      <c r="F2" s="3" t="s">
        <v>177</v>
      </c>
      <c r="G2" s="3" t="s">
        <v>178</v>
      </c>
      <c r="H2" s="3" t="s">
        <v>179</v>
      </c>
      <c r="I2" s="3" t="s">
        <v>180</v>
      </c>
      <c r="J2" s="3" t="s">
        <v>181</v>
      </c>
      <c r="K2" s="3" t="s">
        <v>182</v>
      </c>
      <c r="L2" s="3" t="s">
        <v>183</v>
      </c>
      <c r="M2" s="3" t="s">
        <v>184</v>
      </c>
      <c r="N2" s="3" t="s">
        <v>185</v>
      </c>
      <c r="O2" s="3" t="s">
        <v>186</v>
      </c>
      <c r="P2" s="3" t="s">
        <v>187</v>
      </c>
      <c r="Q2" s="3" t="s">
        <v>188</v>
      </c>
      <c r="R2" s="3" t="s">
        <v>189</v>
      </c>
      <c r="S2" s="3" t="s">
        <v>190</v>
      </c>
      <c r="T2" s="3" t="s">
        <v>191</v>
      </c>
      <c r="U2" s="3" t="s">
        <v>192</v>
      </c>
      <c r="V2" s="3" t="s">
        <v>193</v>
      </c>
      <c r="W2" s="3" t="s">
        <v>194</v>
      </c>
      <c r="X2" s="3" t="s">
        <v>195</v>
      </c>
      <c r="Y2" s="3" t="s">
        <v>196</v>
      </c>
      <c r="Z2" s="3" t="s">
        <v>197</v>
      </c>
      <c r="AA2" s="3" t="s">
        <v>198</v>
      </c>
      <c r="AB2" s="3" t="s">
        <v>199</v>
      </c>
      <c r="AC2" s="3" t="s">
        <v>200</v>
      </c>
      <c r="AD2" s="3" t="s">
        <v>201</v>
      </c>
      <c r="AE2" s="3" t="s">
        <v>202</v>
      </c>
      <c r="AF2" s="3" t="s">
        <v>203</v>
      </c>
      <c r="AG2" s="3" t="s">
        <v>204</v>
      </c>
      <c r="AH2" s="3" t="s">
        <v>205</v>
      </c>
      <c r="AI2" s="3" t="s">
        <v>206</v>
      </c>
      <c r="AJ2" s="3" t="s">
        <v>207</v>
      </c>
      <c r="AK2" s="3" t="s">
        <v>208</v>
      </c>
      <c r="AL2" s="3" t="s">
        <v>209</v>
      </c>
      <c r="AM2" s="3" t="s">
        <v>210</v>
      </c>
      <c r="AN2" s="3" t="s">
        <v>211</v>
      </c>
      <c r="AO2" s="3" t="s">
        <v>212</v>
      </c>
      <c r="AP2" s="3" t="s">
        <v>213</v>
      </c>
      <c r="AQ2" s="3" t="s">
        <v>214</v>
      </c>
      <c r="AR2" s="3" t="s">
        <v>215</v>
      </c>
      <c r="AS2" s="3" t="s">
        <v>216</v>
      </c>
      <c r="AT2" s="3" t="s">
        <v>217</v>
      </c>
      <c r="AU2" s="3" t="s">
        <v>218</v>
      </c>
      <c r="AV2" s="3" t="s">
        <v>219</v>
      </c>
      <c r="AW2" s="3" t="s">
        <v>220</v>
      </c>
      <c r="AX2" s="3" t="s">
        <v>221</v>
      </c>
      <c r="AY2" s="3" t="s">
        <v>222</v>
      </c>
      <c r="AZ2" s="3" t="s">
        <v>223</v>
      </c>
      <c r="BA2" s="3" t="s">
        <v>224</v>
      </c>
      <c r="BB2" s="3" t="s">
        <v>225</v>
      </c>
      <c r="BC2" s="3" t="s">
        <v>226</v>
      </c>
      <c r="BD2" s="3" t="s">
        <v>227</v>
      </c>
      <c r="BE2" s="3" t="s">
        <v>228</v>
      </c>
      <c r="BF2" s="3" t="s">
        <v>229</v>
      </c>
      <c r="BG2" s="3" t="s">
        <v>230</v>
      </c>
      <c r="BH2" s="3" t="s">
        <v>231</v>
      </c>
      <c r="BI2" s="3" t="s">
        <v>232</v>
      </c>
      <c r="BJ2" s="3" t="s">
        <v>233</v>
      </c>
      <c r="BK2" s="3" t="s">
        <v>234</v>
      </c>
      <c r="BL2" s="3" t="s">
        <v>235</v>
      </c>
      <c r="BM2" s="3" t="s">
        <v>236</v>
      </c>
      <c r="BN2" s="3" t="s">
        <v>237</v>
      </c>
      <c r="BO2" s="3" t="s">
        <v>238</v>
      </c>
      <c r="BP2" s="3" t="s">
        <v>239</v>
      </c>
      <c r="BQ2" s="3" t="s">
        <v>240</v>
      </c>
      <c r="BR2" s="3" t="s">
        <v>241</v>
      </c>
      <c r="BS2" s="3" t="s">
        <v>242</v>
      </c>
      <c r="BT2" s="3" t="s">
        <v>243</v>
      </c>
      <c r="BU2" s="3" t="s">
        <v>244</v>
      </c>
      <c r="BV2" s="3" t="s">
        <v>245</v>
      </c>
      <c r="BW2" s="3" t="s">
        <v>246</v>
      </c>
      <c r="BX2" s="3" t="s">
        <v>247</v>
      </c>
      <c r="BY2" s="3" t="s">
        <v>248</v>
      </c>
      <c r="BZ2" s="3" t="s">
        <v>249</v>
      </c>
      <c r="CA2" s="3" t="s">
        <v>250</v>
      </c>
      <c r="CB2" s="3" t="s">
        <v>251</v>
      </c>
      <c r="CC2" s="3" t="s">
        <v>252</v>
      </c>
      <c r="CD2" s="3" t="s">
        <v>253</v>
      </c>
      <c r="CE2" s="3" t="s">
        <v>254</v>
      </c>
      <c r="CF2" s="3" t="s">
        <v>255</v>
      </c>
      <c r="CG2" s="3" t="s">
        <v>256</v>
      </c>
      <c r="CH2" s="3" t="s">
        <v>257</v>
      </c>
      <c r="CI2" s="3" t="s">
        <v>258</v>
      </c>
      <c r="CJ2" s="3" t="s">
        <v>259</v>
      </c>
      <c r="CK2" s="3" t="s">
        <v>260</v>
      </c>
      <c r="CL2" s="3" t="s">
        <v>261</v>
      </c>
      <c r="CM2" s="3" t="s">
        <v>262</v>
      </c>
      <c r="CN2" s="3" t="s">
        <v>263</v>
      </c>
      <c r="CO2" s="3" t="s">
        <v>264</v>
      </c>
      <c r="CP2" s="3" t="s">
        <v>265</v>
      </c>
      <c r="CQ2" s="3" t="s">
        <v>266</v>
      </c>
      <c r="CR2" s="3" t="s">
        <v>267</v>
      </c>
      <c r="CS2" s="3" t="s">
        <v>268</v>
      </c>
      <c r="CT2" s="3" t="s">
        <v>269</v>
      </c>
      <c r="CU2" s="3" t="s">
        <v>270</v>
      </c>
      <c r="CV2" s="3" t="s">
        <v>271</v>
      </c>
      <c r="CW2" s="3" t="s">
        <v>272</v>
      </c>
      <c r="CX2" s="3" t="s">
        <v>273</v>
      </c>
      <c r="CY2" s="3" t="s">
        <v>274</v>
      </c>
      <c r="CZ2" s="3" t="s">
        <v>275</v>
      </c>
      <c r="DA2" s="3" t="s">
        <v>276</v>
      </c>
      <c r="DB2" s="3" t="s">
        <v>277</v>
      </c>
      <c r="DC2" s="3" t="s">
        <v>278</v>
      </c>
      <c r="DD2" s="3" t="s">
        <v>279</v>
      </c>
      <c r="DE2" s="3" t="s">
        <v>280</v>
      </c>
      <c r="DF2" s="3" t="s">
        <v>281</v>
      </c>
      <c r="DG2" s="3" t="s">
        <v>282</v>
      </c>
      <c r="DH2" s="3" t="s">
        <v>283</v>
      </c>
      <c r="DI2" s="3" t="s">
        <v>284</v>
      </c>
      <c r="DJ2" s="3" t="s">
        <v>285</v>
      </c>
      <c r="DK2" s="3" t="s">
        <v>286</v>
      </c>
      <c r="DL2" s="3" t="s">
        <v>287</v>
      </c>
      <c r="DM2" s="3" t="s">
        <v>288</v>
      </c>
      <c r="DN2" s="3" t="s">
        <v>289</v>
      </c>
      <c r="DO2" s="3" t="s">
        <v>290</v>
      </c>
      <c r="DP2" s="3" t="s">
        <v>291</v>
      </c>
      <c r="DQ2" s="3" t="s">
        <v>292</v>
      </c>
      <c r="DR2" s="3" t="s">
        <v>293</v>
      </c>
      <c r="DS2" s="3" t="s">
        <v>294</v>
      </c>
      <c r="DT2" s="3" t="s">
        <v>295</v>
      </c>
      <c r="DU2" s="3" t="s">
        <v>296</v>
      </c>
      <c r="DV2" s="3" t="s">
        <v>297</v>
      </c>
      <c r="DW2" s="3" t="s">
        <v>298</v>
      </c>
      <c r="DX2" s="3" t="s">
        <v>299</v>
      </c>
      <c r="DY2" s="3" t="s">
        <v>300</v>
      </c>
      <c r="DZ2" s="3" t="s">
        <v>301</v>
      </c>
      <c r="EA2" s="3" t="s">
        <v>302</v>
      </c>
      <c r="EB2" s="3" t="s">
        <v>303</v>
      </c>
      <c r="EC2" s="3" t="s">
        <v>304</v>
      </c>
      <c r="ED2" s="3" t="s">
        <v>305</v>
      </c>
      <c r="EE2" s="3" t="s">
        <v>306</v>
      </c>
      <c r="EF2" s="3" t="s">
        <v>307</v>
      </c>
      <c r="EG2" s="3" t="s">
        <v>308</v>
      </c>
      <c r="EH2" s="3" t="s">
        <v>309</v>
      </c>
      <c r="EI2" s="3" t="s">
        <v>310</v>
      </c>
      <c r="EJ2" s="3" t="s">
        <v>311</v>
      </c>
      <c r="EK2" s="3" t="s">
        <v>312</v>
      </c>
      <c r="EL2" s="3" t="s">
        <v>313</v>
      </c>
      <c r="EM2" s="3" t="s">
        <v>314</v>
      </c>
      <c r="EN2" s="3" t="s">
        <v>315</v>
      </c>
      <c r="EO2" s="3" t="s">
        <v>316</v>
      </c>
      <c r="EP2" s="3" t="s">
        <v>317</v>
      </c>
      <c r="EQ2" s="3" t="s">
        <v>318</v>
      </c>
      <c r="ER2" s="3" t="s">
        <v>319</v>
      </c>
      <c r="ES2" s="3" t="s">
        <v>320</v>
      </c>
      <c r="ET2" s="3" t="s">
        <v>321</v>
      </c>
      <c r="EU2" s="3" t="s">
        <v>322</v>
      </c>
      <c r="EV2" s="3" t="s">
        <v>323</v>
      </c>
      <c r="EW2" s="3" t="s">
        <v>324</v>
      </c>
      <c r="EX2" s="3" t="s">
        <v>325</v>
      </c>
      <c r="EY2" s="3" t="s">
        <v>326</v>
      </c>
      <c r="EZ2" s="3" t="s">
        <v>327</v>
      </c>
      <c r="FA2" s="3" t="s">
        <v>328</v>
      </c>
      <c r="FB2" s="3" t="s">
        <v>329</v>
      </c>
      <c r="FC2" s="3" t="s">
        <v>330</v>
      </c>
      <c r="FD2" s="3" t="s">
        <v>331</v>
      </c>
      <c r="FE2" s="3" t="s">
        <v>332</v>
      </c>
      <c r="FF2" s="3" t="s">
        <v>333</v>
      </c>
      <c r="FG2" s="3" t="s">
        <v>334</v>
      </c>
      <c r="FH2" s="3" t="s">
        <v>335</v>
      </c>
      <c r="FI2" s="3" t="s">
        <v>336</v>
      </c>
      <c r="FJ2" s="3" t="s">
        <v>337</v>
      </c>
      <c r="FK2" s="3" t="s">
        <v>338</v>
      </c>
      <c r="FL2" s="3" t="s">
        <v>339</v>
      </c>
      <c r="FM2" s="3" t="s">
        <v>340</v>
      </c>
      <c r="FN2" s="3" t="s">
        <v>341</v>
      </c>
      <c r="FO2" s="3" t="s">
        <v>342</v>
      </c>
      <c r="FP2" s="3" t="s">
        <v>343</v>
      </c>
      <c r="FQ2" s="3" t="s">
        <v>344</v>
      </c>
      <c r="FR2" s="3" t="s">
        <v>345</v>
      </c>
      <c r="FS2" s="3" t="s">
        <v>346</v>
      </c>
      <c r="FT2" s="3" t="s">
        <v>347</v>
      </c>
      <c r="FU2" s="3" t="s">
        <v>348</v>
      </c>
      <c r="FV2" s="3" t="s">
        <v>349</v>
      </c>
      <c r="FW2" s="3" t="s">
        <v>350</v>
      </c>
      <c r="FX2" s="3" t="s">
        <v>351</v>
      </c>
      <c r="FY2" s="3" t="s">
        <v>352</v>
      </c>
      <c r="FZ2" s="3" t="s">
        <v>353</v>
      </c>
      <c r="GA2" s="3" t="s">
        <v>354</v>
      </c>
      <c r="GB2" s="3" t="s">
        <v>355</v>
      </c>
      <c r="GC2" s="3" t="s">
        <v>356</v>
      </c>
      <c r="GD2" s="3" t="s">
        <v>357</v>
      </c>
      <c r="GE2" s="3" t="s">
        <v>358</v>
      </c>
      <c r="GF2" s="3" t="s">
        <v>359</v>
      </c>
      <c r="GG2" s="3" t="s">
        <v>360</v>
      </c>
      <c r="GH2" s="3" t="s">
        <v>361</v>
      </c>
      <c r="GI2" s="3" t="s">
        <v>362</v>
      </c>
      <c r="GJ2" s="3" t="s">
        <v>363</v>
      </c>
      <c r="GK2" s="3" t="s">
        <v>364</v>
      </c>
      <c r="GL2" s="3" t="s">
        <v>365</v>
      </c>
      <c r="GM2" s="3" t="s">
        <v>366</v>
      </c>
      <c r="GN2" s="3" t="s">
        <v>61</v>
      </c>
      <c r="GO2" s="3" t="s">
        <v>62</v>
      </c>
      <c r="GP2" s="3" t="s">
        <v>63</v>
      </c>
      <c r="GQ2" s="3" t="s">
        <v>64</v>
      </c>
      <c r="GR2" s="3" t="s">
        <v>65</v>
      </c>
      <c r="GS2" s="3" t="s">
        <v>66</v>
      </c>
      <c r="GT2" s="3" t="s">
        <v>67</v>
      </c>
      <c r="GU2" s="3" t="s">
        <v>68</v>
      </c>
      <c r="GV2" s="3" t="s">
        <v>69</v>
      </c>
      <c r="GW2" s="3" t="s">
        <v>70</v>
      </c>
      <c r="GX2" s="3" t="s">
        <v>71</v>
      </c>
      <c r="GY2" s="3" t="s">
        <v>72</v>
      </c>
      <c r="GZ2" s="3" t="s">
        <v>73</v>
      </c>
      <c r="HA2" s="3" t="s">
        <v>74</v>
      </c>
      <c r="HB2" s="3" t="s">
        <v>75</v>
      </c>
      <c r="HC2" s="3" t="s">
        <v>76</v>
      </c>
      <c r="HD2" s="3" t="s">
        <v>77</v>
      </c>
      <c r="HE2" s="3" t="s">
        <v>78</v>
      </c>
      <c r="HF2" s="3" t="s">
        <v>79</v>
      </c>
      <c r="HG2" s="3" t="s">
        <v>80</v>
      </c>
      <c r="HH2" s="3" t="s">
        <v>81</v>
      </c>
      <c r="HI2" s="3" t="s">
        <v>82</v>
      </c>
      <c r="HJ2" s="3" t="s">
        <v>83</v>
      </c>
      <c r="HK2" s="3" t="s">
        <v>84</v>
      </c>
      <c r="HL2" s="3" t="s">
        <v>85</v>
      </c>
      <c r="HM2" s="3" t="s">
        <v>86</v>
      </c>
      <c r="HN2" s="3" t="s">
        <v>87</v>
      </c>
      <c r="HO2" s="3" t="s">
        <v>88</v>
      </c>
      <c r="HP2" s="3" t="s">
        <v>89</v>
      </c>
      <c r="HQ2" s="3" t="s">
        <v>90</v>
      </c>
      <c r="HR2" s="3" t="s">
        <v>91</v>
      </c>
      <c r="HS2" s="3" t="s">
        <v>92</v>
      </c>
      <c r="HT2" s="3" t="s">
        <v>93</v>
      </c>
      <c r="HU2" s="3" t="s">
        <v>94</v>
      </c>
      <c r="HV2" s="3" t="s">
        <v>95</v>
      </c>
      <c r="HW2" s="3" t="s">
        <v>96</v>
      </c>
      <c r="HX2" s="3" t="s">
        <v>97</v>
      </c>
      <c r="HY2" s="3" t="s">
        <v>98</v>
      </c>
      <c r="HZ2" s="3" t="s">
        <v>99</v>
      </c>
      <c r="IA2" s="3" t="s">
        <v>100</v>
      </c>
      <c r="IB2" s="3" t="s">
        <v>101</v>
      </c>
      <c r="IC2" s="3" t="s">
        <v>102</v>
      </c>
      <c r="ID2" s="3" t="s">
        <v>103</v>
      </c>
      <c r="IE2" s="3" t="s">
        <v>104</v>
      </c>
      <c r="IF2" s="3" t="s">
        <v>105</v>
      </c>
      <c r="IG2" s="3" t="s">
        <v>106</v>
      </c>
      <c r="IH2" s="3" t="s">
        <v>107</v>
      </c>
      <c r="II2" s="3" t="s">
        <v>108</v>
      </c>
      <c r="IJ2" s="3" t="s">
        <v>109</v>
      </c>
      <c r="IK2" s="3" t="s">
        <v>110</v>
      </c>
      <c r="IL2" s="3" t="s">
        <v>111</v>
      </c>
      <c r="IM2" s="3" t="s">
        <v>112</v>
      </c>
      <c r="IN2" s="3" t="s">
        <v>113</v>
      </c>
      <c r="IO2" s="3" t="s">
        <v>114</v>
      </c>
      <c r="IP2" s="3" t="s">
        <v>115</v>
      </c>
      <c r="IQ2" s="3" t="s">
        <v>116</v>
      </c>
      <c r="IR2" s="3" t="s">
        <v>117</v>
      </c>
      <c r="IS2" s="3" t="s">
        <v>118</v>
      </c>
      <c r="IT2" s="3" t="s">
        <v>119</v>
      </c>
      <c r="IU2" s="3" t="s">
        <v>120</v>
      </c>
      <c r="IV2" s="3" t="s">
        <v>121</v>
      </c>
      <c r="IW2" s="3" t="s">
        <v>122</v>
      </c>
      <c r="IX2" s="3" t="s">
        <v>123</v>
      </c>
      <c r="IY2" s="3" t="s">
        <v>124</v>
      </c>
      <c r="IZ2" s="3" t="s">
        <v>125</v>
      </c>
      <c r="JA2" s="3" t="s">
        <v>126</v>
      </c>
      <c r="JB2" s="3" t="s">
        <v>127</v>
      </c>
      <c r="JC2" s="3" t="s">
        <v>128</v>
      </c>
      <c r="JD2" s="3" t="s">
        <v>129</v>
      </c>
      <c r="JE2" s="3" t="s">
        <v>130</v>
      </c>
      <c r="JF2" s="3" t="s">
        <v>131</v>
      </c>
      <c r="JG2" s="3" t="s">
        <v>132</v>
      </c>
      <c r="JH2" s="3" t="s">
        <v>133</v>
      </c>
      <c r="JI2" s="3" t="s">
        <v>134</v>
      </c>
      <c r="JJ2" s="3" t="s">
        <v>135</v>
      </c>
      <c r="JK2" s="3" t="s">
        <v>136</v>
      </c>
      <c r="JL2" s="3" t="s">
        <v>137</v>
      </c>
      <c r="JM2" s="3" t="s">
        <v>138</v>
      </c>
      <c r="JN2" s="3" t="s">
        <v>139</v>
      </c>
      <c r="JO2" s="3" t="s">
        <v>140</v>
      </c>
      <c r="JP2" s="3" t="s">
        <v>141</v>
      </c>
      <c r="JQ2" s="3" t="s">
        <v>142</v>
      </c>
      <c r="JR2" s="3" t="s">
        <v>143</v>
      </c>
      <c r="JS2" s="3" t="s">
        <v>144</v>
      </c>
      <c r="JT2" s="3" t="s">
        <v>145</v>
      </c>
      <c r="JU2" s="3" t="s">
        <v>146</v>
      </c>
      <c r="JV2" s="3" t="s">
        <v>147</v>
      </c>
      <c r="JW2" s="3" t="s">
        <v>148</v>
      </c>
      <c r="JX2" s="3" t="s">
        <v>149</v>
      </c>
      <c r="JY2" s="3" t="s">
        <v>150</v>
      </c>
      <c r="JZ2" s="3" t="s">
        <v>151</v>
      </c>
      <c r="KA2" s="3" t="s">
        <v>152</v>
      </c>
      <c r="KB2" s="3" t="s">
        <v>153</v>
      </c>
      <c r="KC2" s="3" t="s">
        <v>154</v>
      </c>
      <c r="KD2" s="3" t="s">
        <v>155</v>
      </c>
      <c r="KE2" s="3" t="s">
        <v>156</v>
      </c>
      <c r="KF2" s="3" t="s">
        <v>157</v>
      </c>
      <c r="KG2" s="3" t="s">
        <v>158</v>
      </c>
      <c r="KH2" s="3" t="s">
        <v>159</v>
      </c>
      <c r="KI2" s="3" t="s">
        <v>160</v>
      </c>
      <c r="KJ2" s="3" t="s">
        <v>161</v>
      </c>
      <c r="KK2" s="3" t="s">
        <v>162</v>
      </c>
      <c r="KL2" s="3" t="s">
        <v>163</v>
      </c>
      <c r="KM2" s="3" t="s">
        <v>164</v>
      </c>
      <c r="KN2" s="3" t="s">
        <v>165</v>
      </c>
      <c r="KO2" s="3" t="s">
        <v>166</v>
      </c>
      <c r="KP2" s="3" t="s">
        <v>167</v>
      </c>
      <c r="KQ2" s="3" t="s">
        <v>168</v>
      </c>
      <c r="KR2" s="3" t="s">
        <v>169</v>
      </c>
      <c r="KS2" s="3" t="s">
        <v>170</v>
      </c>
      <c r="KT2" s="3" t="s">
        <v>171</v>
      </c>
      <c r="KU2" s="3" t="s">
        <v>172</v>
      </c>
    </row>
    <row r="3" spans="2:307" x14ac:dyDescent="0.3">
      <c r="C3" s="33" t="s">
        <v>60</v>
      </c>
      <c r="D3" s="3" t="s">
        <v>174</v>
      </c>
      <c r="E3" s="3" t="s">
        <v>174</v>
      </c>
      <c r="F3" s="3" t="s">
        <v>174</v>
      </c>
      <c r="G3" s="3" t="s">
        <v>174</v>
      </c>
      <c r="H3" s="3" t="s">
        <v>174</v>
      </c>
      <c r="I3" s="3" t="s">
        <v>174</v>
      </c>
      <c r="J3" s="3" t="s">
        <v>174</v>
      </c>
      <c r="K3" s="3" t="s">
        <v>174</v>
      </c>
      <c r="L3" s="3" t="s">
        <v>174</v>
      </c>
      <c r="M3" s="3" t="s">
        <v>174</v>
      </c>
      <c r="N3" s="3" t="s">
        <v>174</v>
      </c>
      <c r="O3" s="3" t="s">
        <v>174</v>
      </c>
      <c r="P3" s="3" t="s">
        <v>174</v>
      </c>
      <c r="Q3" s="3" t="s">
        <v>174</v>
      </c>
      <c r="R3" s="3" t="s">
        <v>174</v>
      </c>
      <c r="S3" s="3" t="s">
        <v>174</v>
      </c>
      <c r="T3" s="3" t="s">
        <v>174</v>
      </c>
      <c r="U3" s="3" t="s">
        <v>174</v>
      </c>
      <c r="V3" s="3" t="s">
        <v>174</v>
      </c>
      <c r="W3" s="3" t="s">
        <v>174</v>
      </c>
      <c r="X3" s="3" t="s">
        <v>174</v>
      </c>
      <c r="Y3" s="3" t="s">
        <v>174</v>
      </c>
      <c r="Z3" s="3" t="s">
        <v>174</v>
      </c>
      <c r="AA3" s="3" t="s">
        <v>174</v>
      </c>
      <c r="AB3" s="3" t="s">
        <v>174</v>
      </c>
      <c r="AC3" s="3" t="s">
        <v>174</v>
      </c>
      <c r="AD3" s="3" t="s">
        <v>174</v>
      </c>
      <c r="AE3" s="3" t="s">
        <v>174</v>
      </c>
      <c r="AF3" s="3" t="s">
        <v>174</v>
      </c>
      <c r="AG3" s="3" t="s">
        <v>174</v>
      </c>
      <c r="AH3" s="3" t="s">
        <v>174</v>
      </c>
      <c r="AI3" s="3" t="s">
        <v>174</v>
      </c>
      <c r="AJ3" s="3" t="s">
        <v>174</v>
      </c>
      <c r="AK3" s="3" t="s">
        <v>174</v>
      </c>
      <c r="AL3" s="3" t="s">
        <v>174</v>
      </c>
      <c r="AM3" s="3" t="s">
        <v>174</v>
      </c>
      <c r="AN3" s="3" t="s">
        <v>174</v>
      </c>
      <c r="AO3" s="3" t="s">
        <v>174</v>
      </c>
      <c r="AP3" s="3" t="s">
        <v>174</v>
      </c>
      <c r="AQ3" s="3" t="s">
        <v>174</v>
      </c>
      <c r="AR3" s="3" t="s">
        <v>174</v>
      </c>
      <c r="AS3" s="3" t="s">
        <v>174</v>
      </c>
      <c r="AT3" s="3" t="s">
        <v>174</v>
      </c>
      <c r="AU3" s="3" t="s">
        <v>174</v>
      </c>
      <c r="AV3" s="3" t="s">
        <v>174</v>
      </c>
      <c r="AW3" s="3" t="s">
        <v>174</v>
      </c>
      <c r="AX3" s="3" t="s">
        <v>174</v>
      </c>
      <c r="AY3" s="3" t="s">
        <v>174</v>
      </c>
      <c r="AZ3" s="3" t="s">
        <v>174</v>
      </c>
      <c r="BA3" s="3" t="s">
        <v>174</v>
      </c>
      <c r="BB3" s="3" t="s">
        <v>174</v>
      </c>
      <c r="BC3" s="3" t="s">
        <v>174</v>
      </c>
      <c r="BD3" s="3" t="s">
        <v>174</v>
      </c>
      <c r="BE3" s="3" t="s">
        <v>174</v>
      </c>
      <c r="BF3" s="3" t="s">
        <v>174</v>
      </c>
      <c r="BG3" s="3" t="s">
        <v>174</v>
      </c>
      <c r="BH3" s="3" t="s">
        <v>174</v>
      </c>
      <c r="BI3" s="3" t="s">
        <v>174</v>
      </c>
      <c r="BJ3" s="3" t="s">
        <v>174</v>
      </c>
      <c r="BK3" s="3" t="s">
        <v>174</v>
      </c>
      <c r="BL3" s="3" t="s">
        <v>174</v>
      </c>
      <c r="BM3" s="3" t="s">
        <v>174</v>
      </c>
      <c r="BN3" s="3" t="s">
        <v>174</v>
      </c>
      <c r="BO3" s="3" t="s">
        <v>174</v>
      </c>
      <c r="BP3" s="3" t="s">
        <v>174</v>
      </c>
      <c r="BQ3" s="3" t="s">
        <v>174</v>
      </c>
      <c r="BR3" s="3" t="s">
        <v>174</v>
      </c>
      <c r="BS3" s="3" t="s">
        <v>174</v>
      </c>
      <c r="BT3" s="3" t="s">
        <v>174</v>
      </c>
      <c r="BU3" s="3" t="s">
        <v>174</v>
      </c>
      <c r="BV3" s="3" t="s">
        <v>174</v>
      </c>
      <c r="BW3" s="3" t="s">
        <v>174</v>
      </c>
      <c r="BX3" s="3" t="s">
        <v>174</v>
      </c>
      <c r="BY3" s="3" t="s">
        <v>174</v>
      </c>
      <c r="BZ3" s="3" t="s">
        <v>174</v>
      </c>
      <c r="CA3" s="3" t="s">
        <v>174</v>
      </c>
      <c r="CB3" s="3" t="s">
        <v>174</v>
      </c>
      <c r="CC3" s="3" t="s">
        <v>174</v>
      </c>
      <c r="CD3" s="3" t="s">
        <v>174</v>
      </c>
      <c r="CE3" s="3" t="s">
        <v>174</v>
      </c>
      <c r="CF3" s="3" t="s">
        <v>174</v>
      </c>
      <c r="CG3" s="3" t="s">
        <v>174</v>
      </c>
      <c r="CH3" s="3" t="s">
        <v>174</v>
      </c>
      <c r="CI3" s="3" t="s">
        <v>174</v>
      </c>
      <c r="CJ3" s="3" t="s">
        <v>174</v>
      </c>
      <c r="CK3" s="3" t="s">
        <v>174</v>
      </c>
      <c r="CL3" s="3" t="s">
        <v>174</v>
      </c>
      <c r="CM3" s="3" t="s">
        <v>174</v>
      </c>
      <c r="CN3" s="3" t="s">
        <v>174</v>
      </c>
      <c r="CO3" s="3" t="s">
        <v>174</v>
      </c>
      <c r="CP3" s="3" t="s">
        <v>174</v>
      </c>
      <c r="CQ3" s="3" t="s">
        <v>174</v>
      </c>
      <c r="CR3" s="3" t="s">
        <v>174</v>
      </c>
      <c r="CS3" s="3" t="s">
        <v>174</v>
      </c>
      <c r="CT3" s="3" t="s">
        <v>174</v>
      </c>
      <c r="CU3" s="3" t="s">
        <v>174</v>
      </c>
      <c r="CV3" s="3" t="s">
        <v>174</v>
      </c>
      <c r="CW3" s="3" t="s">
        <v>174</v>
      </c>
      <c r="CX3" s="3" t="s">
        <v>174</v>
      </c>
      <c r="CY3" s="3" t="s">
        <v>174</v>
      </c>
      <c r="CZ3" s="3" t="s">
        <v>174</v>
      </c>
      <c r="DA3" s="3" t="s">
        <v>174</v>
      </c>
      <c r="DB3" s="3" t="s">
        <v>174</v>
      </c>
      <c r="DC3" s="3" t="s">
        <v>174</v>
      </c>
      <c r="DD3" s="3" t="s">
        <v>174</v>
      </c>
      <c r="DE3" s="3" t="s">
        <v>174</v>
      </c>
      <c r="DF3" s="3" t="s">
        <v>174</v>
      </c>
      <c r="DG3" s="3" t="s">
        <v>174</v>
      </c>
      <c r="DH3" s="3" t="s">
        <v>174</v>
      </c>
      <c r="DI3" s="3" t="s">
        <v>174</v>
      </c>
      <c r="DJ3" s="3" t="s">
        <v>174</v>
      </c>
      <c r="DK3" s="3" t="s">
        <v>174</v>
      </c>
      <c r="DL3" s="3" t="s">
        <v>174</v>
      </c>
      <c r="DM3" s="3" t="s">
        <v>174</v>
      </c>
      <c r="DN3" s="3" t="s">
        <v>174</v>
      </c>
      <c r="DO3" s="3" t="s">
        <v>174</v>
      </c>
      <c r="DP3" s="3" t="s">
        <v>174</v>
      </c>
      <c r="DQ3" s="3" t="s">
        <v>174</v>
      </c>
      <c r="DR3" s="3" t="s">
        <v>174</v>
      </c>
      <c r="DS3" s="3" t="s">
        <v>174</v>
      </c>
      <c r="DT3" s="3" t="s">
        <v>174</v>
      </c>
      <c r="DU3" s="3" t="s">
        <v>174</v>
      </c>
      <c r="DV3" s="3" t="s">
        <v>174</v>
      </c>
      <c r="DW3" s="3" t="s">
        <v>174</v>
      </c>
      <c r="DX3" s="3" t="s">
        <v>174</v>
      </c>
      <c r="DY3" s="3" t="s">
        <v>174</v>
      </c>
      <c r="DZ3" s="3" t="s">
        <v>174</v>
      </c>
      <c r="EA3" s="3" t="s">
        <v>174</v>
      </c>
      <c r="EB3" s="3" t="s">
        <v>174</v>
      </c>
      <c r="EC3" s="3" t="s">
        <v>174</v>
      </c>
      <c r="ED3" s="3" t="s">
        <v>174</v>
      </c>
      <c r="EE3" s="3" t="s">
        <v>174</v>
      </c>
      <c r="EF3" s="3" t="s">
        <v>174</v>
      </c>
      <c r="EG3" s="3" t="s">
        <v>174</v>
      </c>
      <c r="EH3" s="3" t="s">
        <v>174</v>
      </c>
      <c r="EI3" s="3" t="s">
        <v>174</v>
      </c>
      <c r="EJ3" s="3" t="s">
        <v>174</v>
      </c>
      <c r="EK3" s="3" t="s">
        <v>174</v>
      </c>
      <c r="EL3" s="3" t="s">
        <v>174</v>
      </c>
      <c r="EM3" s="3" t="s">
        <v>174</v>
      </c>
      <c r="EN3" s="3" t="s">
        <v>174</v>
      </c>
      <c r="EO3" s="3" t="s">
        <v>174</v>
      </c>
      <c r="EP3" s="3" t="s">
        <v>174</v>
      </c>
      <c r="EQ3" s="3" t="s">
        <v>174</v>
      </c>
      <c r="ER3" s="3" t="s">
        <v>174</v>
      </c>
      <c r="ES3" s="3" t="s">
        <v>174</v>
      </c>
      <c r="ET3" s="3" t="s">
        <v>174</v>
      </c>
      <c r="EU3" s="3" t="s">
        <v>174</v>
      </c>
      <c r="EV3" s="3" t="s">
        <v>174</v>
      </c>
      <c r="EW3" s="3" t="s">
        <v>174</v>
      </c>
      <c r="EX3" s="3" t="s">
        <v>174</v>
      </c>
      <c r="EY3" s="3" t="s">
        <v>174</v>
      </c>
      <c r="EZ3" s="3" t="s">
        <v>174</v>
      </c>
      <c r="FA3" s="3" t="s">
        <v>174</v>
      </c>
      <c r="FB3" s="3" t="s">
        <v>174</v>
      </c>
      <c r="FC3" s="3" t="s">
        <v>174</v>
      </c>
      <c r="FD3" s="3" t="s">
        <v>174</v>
      </c>
      <c r="FE3" s="3" t="s">
        <v>174</v>
      </c>
      <c r="FF3" s="3" t="s">
        <v>174</v>
      </c>
      <c r="FG3" s="3" t="s">
        <v>174</v>
      </c>
      <c r="FH3" s="3" t="s">
        <v>174</v>
      </c>
      <c r="FI3" s="3" t="s">
        <v>174</v>
      </c>
      <c r="FJ3" s="3" t="s">
        <v>174</v>
      </c>
      <c r="FK3" s="3" t="s">
        <v>174</v>
      </c>
      <c r="FL3" s="3" t="s">
        <v>174</v>
      </c>
      <c r="FM3" s="3" t="s">
        <v>174</v>
      </c>
      <c r="FN3" s="3" t="s">
        <v>174</v>
      </c>
      <c r="FO3" s="3" t="s">
        <v>174</v>
      </c>
      <c r="FP3" s="3" t="s">
        <v>174</v>
      </c>
      <c r="FQ3" s="3" t="s">
        <v>174</v>
      </c>
      <c r="FR3" s="3" t="s">
        <v>174</v>
      </c>
      <c r="FS3" s="3" t="s">
        <v>174</v>
      </c>
      <c r="FT3" s="3" t="s">
        <v>174</v>
      </c>
      <c r="FU3" s="3" t="s">
        <v>174</v>
      </c>
      <c r="FV3" s="3" t="s">
        <v>174</v>
      </c>
      <c r="FW3" s="3" t="s">
        <v>174</v>
      </c>
      <c r="FX3" s="3" t="s">
        <v>174</v>
      </c>
      <c r="FY3" s="3" t="s">
        <v>174</v>
      </c>
      <c r="FZ3" s="3" t="s">
        <v>174</v>
      </c>
      <c r="GA3" s="3" t="s">
        <v>174</v>
      </c>
      <c r="GB3" s="3" t="s">
        <v>174</v>
      </c>
      <c r="GC3" s="3" t="s">
        <v>174</v>
      </c>
      <c r="GD3" s="3" t="s">
        <v>174</v>
      </c>
      <c r="GE3" s="3" t="s">
        <v>174</v>
      </c>
      <c r="GF3" s="3" t="s">
        <v>174</v>
      </c>
      <c r="GG3" s="3" t="s">
        <v>174</v>
      </c>
      <c r="GH3" s="3" t="s">
        <v>174</v>
      </c>
      <c r="GI3" s="3" t="s">
        <v>174</v>
      </c>
      <c r="GJ3" s="3" t="s">
        <v>174</v>
      </c>
      <c r="GK3" s="3" t="s">
        <v>174</v>
      </c>
      <c r="GL3" s="3" t="s">
        <v>174</v>
      </c>
      <c r="GM3" s="3" t="s">
        <v>174</v>
      </c>
      <c r="GN3" s="3" t="s">
        <v>174</v>
      </c>
      <c r="GO3" s="3" t="s">
        <v>174</v>
      </c>
      <c r="GP3" s="3" t="s">
        <v>174</v>
      </c>
      <c r="GQ3" s="3" t="s">
        <v>174</v>
      </c>
      <c r="GR3" s="3" t="s">
        <v>174</v>
      </c>
      <c r="GS3" s="3" t="s">
        <v>174</v>
      </c>
      <c r="GT3" s="3" t="s">
        <v>174</v>
      </c>
      <c r="GU3" s="3" t="s">
        <v>174</v>
      </c>
      <c r="GV3" s="3" t="s">
        <v>174</v>
      </c>
      <c r="GW3" s="3" t="s">
        <v>174</v>
      </c>
      <c r="GX3" s="3" t="s">
        <v>174</v>
      </c>
      <c r="GY3" s="3" t="s">
        <v>174</v>
      </c>
      <c r="GZ3" s="3" t="s">
        <v>174</v>
      </c>
      <c r="HA3" s="3" t="s">
        <v>174</v>
      </c>
      <c r="HB3" s="3" t="s">
        <v>174</v>
      </c>
      <c r="HC3" s="3" t="s">
        <v>174</v>
      </c>
      <c r="HD3" s="3" t="s">
        <v>174</v>
      </c>
      <c r="HE3" s="3" t="s">
        <v>174</v>
      </c>
      <c r="HF3" s="3" t="s">
        <v>174</v>
      </c>
      <c r="HG3" s="3" t="s">
        <v>174</v>
      </c>
      <c r="HH3" s="3" t="s">
        <v>174</v>
      </c>
      <c r="HI3" s="3" t="s">
        <v>174</v>
      </c>
      <c r="HJ3" s="3" t="s">
        <v>174</v>
      </c>
      <c r="HK3" s="3" t="s">
        <v>174</v>
      </c>
      <c r="HL3" s="3" t="s">
        <v>174</v>
      </c>
      <c r="HM3" s="3" t="s">
        <v>174</v>
      </c>
      <c r="HN3" s="3" t="s">
        <v>174</v>
      </c>
      <c r="HO3" s="3" t="s">
        <v>174</v>
      </c>
      <c r="HP3" s="3" t="s">
        <v>174</v>
      </c>
      <c r="HQ3" s="3" t="s">
        <v>174</v>
      </c>
      <c r="HR3" s="3" t="s">
        <v>174</v>
      </c>
      <c r="HS3" s="3" t="s">
        <v>174</v>
      </c>
      <c r="HT3" s="3" t="s">
        <v>174</v>
      </c>
      <c r="HU3" s="3" t="s">
        <v>174</v>
      </c>
      <c r="HV3" s="3" t="s">
        <v>174</v>
      </c>
      <c r="HW3" s="3" t="s">
        <v>174</v>
      </c>
      <c r="HX3" s="3" t="s">
        <v>174</v>
      </c>
      <c r="HY3" s="3" t="s">
        <v>174</v>
      </c>
      <c r="HZ3" s="3" t="s">
        <v>174</v>
      </c>
      <c r="IA3" s="3" t="s">
        <v>174</v>
      </c>
      <c r="IB3" s="3" t="s">
        <v>174</v>
      </c>
      <c r="IC3" s="3" t="s">
        <v>174</v>
      </c>
      <c r="ID3" s="3" t="s">
        <v>174</v>
      </c>
      <c r="IE3" s="3" t="s">
        <v>174</v>
      </c>
      <c r="IF3" s="3" t="s">
        <v>174</v>
      </c>
      <c r="IG3" s="3" t="s">
        <v>174</v>
      </c>
      <c r="IH3" s="3" t="s">
        <v>174</v>
      </c>
      <c r="II3" s="3" t="s">
        <v>174</v>
      </c>
      <c r="IJ3" s="3" t="s">
        <v>174</v>
      </c>
      <c r="IK3" s="3" t="s">
        <v>174</v>
      </c>
      <c r="IL3" s="3" t="s">
        <v>174</v>
      </c>
      <c r="IM3" s="3" t="s">
        <v>174</v>
      </c>
      <c r="IN3" s="3" t="s">
        <v>174</v>
      </c>
      <c r="IO3" s="3" t="s">
        <v>174</v>
      </c>
      <c r="IP3" s="3" t="s">
        <v>174</v>
      </c>
      <c r="IQ3" s="3" t="s">
        <v>174</v>
      </c>
      <c r="IR3" s="3" t="s">
        <v>174</v>
      </c>
      <c r="IS3" s="3" t="s">
        <v>174</v>
      </c>
      <c r="IT3" s="3" t="s">
        <v>174</v>
      </c>
      <c r="IU3" s="3" t="s">
        <v>174</v>
      </c>
      <c r="IV3" s="3" t="s">
        <v>174</v>
      </c>
      <c r="IW3" s="3" t="s">
        <v>174</v>
      </c>
      <c r="IX3" s="3" t="s">
        <v>174</v>
      </c>
      <c r="IY3" s="3" t="s">
        <v>174</v>
      </c>
      <c r="IZ3" s="3" t="s">
        <v>174</v>
      </c>
      <c r="JA3" s="3" t="s">
        <v>174</v>
      </c>
      <c r="JB3" s="3" t="s">
        <v>174</v>
      </c>
      <c r="JC3" s="3" t="s">
        <v>174</v>
      </c>
      <c r="JD3" s="3" t="s">
        <v>174</v>
      </c>
      <c r="JE3" s="3" t="s">
        <v>174</v>
      </c>
      <c r="JF3" s="3" t="s">
        <v>174</v>
      </c>
      <c r="JG3" s="3" t="s">
        <v>174</v>
      </c>
      <c r="JH3" s="3" t="s">
        <v>174</v>
      </c>
      <c r="JI3" s="3" t="s">
        <v>174</v>
      </c>
      <c r="JJ3" s="3" t="s">
        <v>174</v>
      </c>
      <c r="JK3" s="3" t="s">
        <v>174</v>
      </c>
      <c r="JL3" s="3" t="s">
        <v>174</v>
      </c>
      <c r="JM3" s="3" t="s">
        <v>174</v>
      </c>
      <c r="JN3" s="3" t="s">
        <v>174</v>
      </c>
      <c r="JO3" s="3" t="s">
        <v>174</v>
      </c>
      <c r="JP3" s="3" t="s">
        <v>174</v>
      </c>
      <c r="JQ3" s="3" t="s">
        <v>174</v>
      </c>
      <c r="JR3" s="3" t="s">
        <v>174</v>
      </c>
      <c r="JS3" s="3" t="s">
        <v>174</v>
      </c>
      <c r="JT3" s="3" t="s">
        <v>174</v>
      </c>
      <c r="JU3" s="3" t="s">
        <v>174</v>
      </c>
      <c r="JV3" s="3" t="s">
        <v>174</v>
      </c>
      <c r="JW3" s="3" t="s">
        <v>174</v>
      </c>
      <c r="JX3" s="3" t="s">
        <v>174</v>
      </c>
      <c r="JY3" s="3" t="s">
        <v>174</v>
      </c>
      <c r="JZ3" s="3" t="s">
        <v>174</v>
      </c>
      <c r="KA3" s="3" t="s">
        <v>174</v>
      </c>
      <c r="KB3" s="3" t="s">
        <v>174</v>
      </c>
      <c r="KC3" s="3" t="s">
        <v>174</v>
      </c>
      <c r="KD3" s="3" t="s">
        <v>174</v>
      </c>
      <c r="KE3" s="3" t="s">
        <v>174</v>
      </c>
      <c r="KF3" s="3" t="s">
        <v>174</v>
      </c>
      <c r="KG3" s="3" t="s">
        <v>174</v>
      </c>
      <c r="KH3" s="3" t="s">
        <v>174</v>
      </c>
      <c r="KI3" s="3" t="s">
        <v>174</v>
      </c>
      <c r="KJ3" s="3" t="s">
        <v>174</v>
      </c>
      <c r="KK3" s="3" t="s">
        <v>174</v>
      </c>
      <c r="KL3" s="3" t="s">
        <v>174</v>
      </c>
      <c r="KM3" s="3" t="s">
        <v>174</v>
      </c>
      <c r="KN3" s="3" t="s">
        <v>174</v>
      </c>
      <c r="KO3" s="3" t="s">
        <v>174</v>
      </c>
      <c r="KP3" s="3" t="s">
        <v>174</v>
      </c>
      <c r="KQ3" s="3" t="s">
        <v>174</v>
      </c>
      <c r="KR3" s="3" t="s">
        <v>174</v>
      </c>
      <c r="KS3" s="3" t="s">
        <v>174</v>
      </c>
      <c r="KT3" s="3" t="s">
        <v>174</v>
      </c>
      <c r="KU3" s="3" t="s">
        <v>174</v>
      </c>
    </row>
    <row r="4" spans="2:307" x14ac:dyDescent="0.3">
      <c r="C4" s="4" t="s">
        <v>173</v>
      </c>
      <c r="D4" s="5">
        <v>1.9</v>
      </c>
      <c r="E4" s="5">
        <v>1.8</v>
      </c>
      <c r="F4" s="5">
        <v>1.9</v>
      </c>
      <c r="G4" s="5">
        <v>1.8</v>
      </c>
      <c r="H4" s="5">
        <v>1.7</v>
      </c>
      <c r="I4" s="5">
        <v>1.8</v>
      </c>
      <c r="J4" s="5">
        <v>1.9</v>
      </c>
      <c r="K4" s="5">
        <v>2</v>
      </c>
      <c r="L4" s="5">
        <v>2.2000000000000002</v>
      </c>
      <c r="M4" s="5">
        <v>2.2000000000000002</v>
      </c>
      <c r="N4" s="5">
        <v>2.2000000000000002</v>
      </c>
      <c r="O4" s="5">
        <v>2.2999999999999998</v>
      </c>
      <c r="P4" s="5">
        <v>3.4</v>
      </c>
      <c r="Q4" s="5">
        <v>3.5</v>
      </c>
      <c r="R4" s="5">
        <v>3.7</v>
      </c>
      <c r="S4" s="5">
        <v>4</v>
      </c>
      <c r="T4" s="5">
        <v>4.2</v>
      </c>
      <c r="U4" s="5">
        <v>4.4000000000000004</v>
      </c>
      <c r="V4" s="5">
        <v>4.4000000000000004</v>
      </c>
      <c r="W4" s="5">
        <v>4.5</v>
      </c>
      <c r="X4" s="5">
        <v>4.3</v>
      </c>
      <c r="Y4" s="5">
        <v>4.2</v>
      </c>
      <c r="Z4" s="5">
        <v>4.2</v>
      </c>
      <c r="AA4" s="5">
        <v>4.0999999999999996</v>
      </c>
      <c r="AB4" s="5">
        <v>2.6</v>
      </c>
      <c r="AC4" s="5">
        <v>2.6</v>
      </c>
      <c r="AD4" s="5">
        <v>2.5</v>
      </c>
      <c r="AE4" s="5">
        <v>2.5</v>
      </c>
      <c r="AF4" s="5">
        <v>2.6</v>
      </c>
      <c r="AG4" s="5">
        <v>2.6</v>
      </c>
      <c r="AH4" s="5">
        <v>2.5</v>
      </c>
      <c r="AI4" s="5">
        <v>2.5</v>
      </c>
      <c r="AJ4" s="5">
        <v>2.6</v>
      </c>
      <c r="AK4" s="5">
        <v>2.6</v>
      </c>
      <c r="AL4" s="5">
        <v>2.7</v>
      </c>
      <c r="AM4" s="5">
        <v>2.8</v>
      </c>
      <c r="AN4" s="5">
        <v>3.8</v>
      </c>
      <c r="AO4" s="5">
        <v>3.8</v>
      </c>
      <c r="AP4" s="5">
        <v>4.0999999999999996</v>
      </c>
      <c r="AQ4" s="5">
        <v>4</v>
      </c>
      <c r="AR4" s="5">
        <v>3.8</v>
      </c>
      <c r="AS4" s="5">
        <v>3.7</v>
      </c>
      <c r="AT4" s="5">
        <v>3.6</v>
      </c>
      <c r="AU4" s="5">
        <v>3.5</v>
      </c>
      <c r="AV4" s="5">
        <v>3.5</v>
      </c>
      <c r="AW4" s="5">
        <v>3.5</v>
      </c>
      <c r="AX4" s="5">
        <v>3.5</v>
      </c>
      <c r="AY4" s="5">
        <v>3.5</v>
      </c>
      <c r="AZ4" s="5">
        <v>3.4</v>
      </c>
      <c r="BA4" s="5">
        <v>3.3</v>
      </c>
      <c r="BB4" s="5">
        <v>3.2</v>
      </c>
      <c r="BC4" s="5">
        <v>3.2</v>
      </c>
      <c r="BD4" s="5">
        <v>3.3</v>
      </c>
      <c r="BE4" s="5">
        <v>3.3</v>
      </c>
      <c r="BF4" s="5">
        <v>3.5</v>
      </c>
      <c r="BG4" s="5">
        <v>3.6</v>
      </c>
      <c r="BH4" s="5">
        <v>3.7</v>
      </c>
      <c r="BI4" s="5">
        <v>3.7</v>
      </c>
      <c r="BJ4" s="5">
        <v>3.6</v>
      </c>
      <c r="BK4" s="5">
        <v>3.6</v>
      </c>
      <c r="BL4" s="5">
        <v>3.4</v>
      </c>
      <c r="BM4" s="5">
        <v>3.4</v>
      </c>
      <c r="BN4" s="5">
        <v>3.3</v>
      </c>
      <c r="BO4" s="5">
        <v>3.2</v>
      </c>
      <c r="BP4" s="5">
        <v>3.2</v>
      </c>
      <c r="BQ4" s="5">
        <v>3.1</v>
      </c>
      <c r="BR4" s="5">
        <v>3</v>
      </c>
      <c r="BS4" s="5">
        <v>2.9</v>
      </c>
      <c r="BT4" s="5">
        <v>2.9</v>
      </c>
      <c r="BU4" s="5">
        <v>2.8</v>
      </c>
      <c r="BV4" s="5">
        <v>2.8</v>
      </c>
      <c r="BW4" s="5">
        <v>2.8</v>
      </c>
      <c r="BX4" s="5">
        <v>2.2000000000000002</v>
      </c>
      <c r="BY4" s="5">
        <v>2.1</v>
      </c>
      <c r="BZ4" s="5">
        <v>2.1</v>
      </c>
      <c r="CA4" s="5">
        <v>2.1</v>
      </c>
      <c r="CB4" s="5">
        <v>2.1</v>
      </c>
      <c r="CC4" s="5">
        <v>2.2000000000000002</v>
      </c>
      <c r="CD4" s="5">
        <v>2.2000000000000002</v>
      </c>
      <c r="CE4" s="5">
        <v>2.2999999999999998</v>
      </c>
      <c r="CF4" s="5">
        <v>2.2999999999999998</v>
      </c>
      <c r="CG4" s="5">
        <v>2.2999999999999998</v>
      </c>
      <c r="CH4" s="5">
        <v>2.2999999999999998</v>
      </c>
      <c r="CI4" s="5">
        <v>2.2000000000000002</v>
      </c>
      <c r="CJ4" s="5">
        <v>1.7</v>
      </c>
      <c r="CK4" s="5">
        <v>1.9</v>
      </c>
      <c r="CL4" s="5">
        <v>2</v>
      </c>
      <c r="CM4" s="5">
        <v>2.1</v>
      </c>
      <c r="CN4" s="5">
        <v>2.2000000000000002</v>
      </c>
      <c r="CO4" s="5">
        <v>2.2000000000000002</v>
      </c>
      <c r="CP4" s="5">
        <v>2.2999999999999998</v>
      </c>
      <c r="CQ4" s="5">
        <v>2.2000000000000002</v>
      </c>
      <c r="CR4" s="5">
        <v>2.2999999999999998</v>
      </c>
      <c r="CS4" s="5">
        <v>2.2999999999999998</v>
      </c>
      <c r="CT4" s="5">
        <v>2.4</v>
      </c>
      <c r="CU4" s="5">
        <v>2.5</v>
      </c>
      <c r="CV4" s="5">
        <v>3.9</v>
      </c>
      <c r="CW4" s="5">
        <v>3.7</v>
      </c>
      <c r="CX4" s="5">
        <v>3.8</v>
      </c>
      <c r="CY4" s="5">
        <v>3.9</v>
      </c>
      <c r="CZ4" s="5">
        <v>4.0999999999999996</v>
      </c>
      <c r="DA4" s="5">
        <v>4.3</v>
      </c>
      <c r="DB4" s="5">
        <v>4.5999999999999996</v>
      </c>
      <c r="DC4" s="5">
        <v>4.7</v>
      </c>
      <c r="DD4" s="5">
        <v>4.7</v>
      </c>
      <c r="DE4" s="5">
        <v>4.7</v>
      </c>
      <c r="DF4" s="5">
        <v>4.7</v>
      </c>
      <c r="DG4" s="5">
        <v>4.7</v>
      </c>
      <c r="DH4" s="5">
        <v>3.7</v>
      </c>
      <c r="DI4" s="5">
        <v>3.9</v>
      </c>
      <c r="DJ4" s="5">
        <v>3.9</v>
      </c>
      <c r="DK4" s="5">
        <v>3.8</v>
      </c>
      <c r="DL4" s="5">
        <v>3.6</v>
      </c>
      <c r="DM4" s="5">
        <v>3.3</v>
      </c>
      <c r="DN4" s="5">
        <v>3.1</v>
      </c>
      <c r="DO4" s="5">
        <v>3</v>
      </c>
      <c r="DP4" s="5">
        <v>2.9</v>
      </c>
      <c r="DQ4" s="5">
        <v>2.8</v>
      </c>
      <c r="DR4" s="5">
        <v>2.8</v>
      </c>
      <c r="DS4" s="5">
        <v>2.8</v>
      </c>
      <c r="DT4" s="5">
        <v>3.5</v>
      </c>
      <c r="DU4" s="5">
        <v>3.2</v>
      </c>
      <c r="DV4" s="5">
        <v>3</v>
      </c>
      <c r="DW4" s="5">
        <v>2.9</v>
      </c>
      <c r="DX4" s="5">
        <v>2.8</v>
      </c>
      <c r="DY4" s="5">
        <v>2.8</v>
      </c>
      <c r="DZ4" s="5">
        <v>2.8</v>
      </c>
      <c r="EA4" s="5">
        <v>2.8</v>
      </c>
      <c r="EB4" s="5">
        <v>2.8</v>
      </c>
      <c r="EC4" s="5">
        <v>2.9</v>
      </c>
      <c r="ED4" s="5">
        <v>2.9</v>
      </c>
      <c r="EE4" s="5">
        <v>2.9</v>
      </c>
      <c r="EF4" s="5">
        <v>3.4</v>
      </c>
      <c r="EG4" s="5">
        <v>3.7</v>
      </c>
      <c r="EH4" s="5">
        <v>3.8</v>
      </c>
      <c r="EI4" s="5">
        <v>3.8</v>
      </c>
      <c r="EJ4" s="5">
        <v>3.8</v>
      </c>
      <c r="EK4" s="5">
        <v>3.9</v>
      </c>
      <c r="EL4" s="5">
        <v>4</v>
      </c>
      <c r="EM4" s="5">
        <v>4.0999999999999996</v>
      </c>
      <c r="EN4" s="5">
        <v>4</v>
      </c>
      <c r="EO4" s="5">
        <v>4</v>
      </c>
      <c r="EP4" s="5">
        <v>4</v>
      </c>
      <c r="EQ4" s="5">
        <v>4</v>
      </c>
      <c r="ER4" s="5">
        <v>3.3</v>
      </c>
      <c r="ES4" s="5">
        <v>3.2</v>
      </c>
      <c r="ET4" s="5">
        <v>3</v>
      </c>
      <c r="EU4" s="5">
        <v>2.9</v>
      </c>
      <c r="EV4" s="5">
        <v>2.8</v>
      </c>
      <c r="EW4" s="5">
        <v>2.7</v>
      </c>
      <c r="EX4" s="5">
        <v>2.5</v>
      </c>
      <c r="EY4" s="5">
        <v>2.4</v>
      </c>
      <c r="EZ4" s="5">
        <v>2.2999999999999998</v>
      </c>
      <c r="FA4" s="5">
        <v>2.2999999999999998</v>
      </c>
      <c r="FB4" s="5">
        <v>2.2999999999999998</v>
      </c>
      <c r="FC4" s="5">
        <v>2.2000000000000002</v>
      </c>
      <c r="FD4" s="5">
        <v>1.6</v>
      </c>
      <c r="FE4" s="5">
        <v>1.6</v>
      </c>
      <c r="FF4" s="5">
        <v>1.6</v>
      </c>
      <c r="FG4" s="5">
        <v>1.5</v>
      </c>
      <c r="FH4" s="5">
        <v>1.4</v>
      </c>
      <c r="FI4" s="5">
        <v>1.4</v>
      </c>
      <c r="FJ4" s="5">
        <v>1.4</v>
      </c>
      <c r="FK4" s="5">
        <v>1.4</v>
      </c>
      <c r="FL4" s="5">
        <v>1.4</v>
      </c>
      <c r="FM4" s="5">
        <v>1.3</v>
      </c>
      <c r="FN4" s="5">
        <v>1.3</v>
      </c>
      <c r="FO4" s="5">
        <v>1.3</v>
      </c>
      <c r="FP4" s="5">
        <v>1.1000000000000001</v>
      </c>
      <c r="FQ4" s="5">
        <v>1</v>
      </c>
      <c r="FR4" s="5">
        <v>1.1000000000000001</v>
      </c>
      <c r="FS4" s="5">
        <v>1.2</v>
      </c>
      <c r="FT4" s="5">
        <v>1.3</v>
      </c>
      <c r="FU4" s="5">
        <v>1.4</v>
      </c>
      <c r="FV4" s="5">
        <v>1.4</v>
      </c>
      <c r="FW4" s="5">
        <v>1.4</v>
      </c>
      <c r="FX4" s="5">
        <v>1.4</v>
      </c>
      <c r="FY4" s="5">
        <v>1.4</v>
      </c>
      <c r="FZ4" s="5">
        <v>1.3</v>
      </c>
      <c r="GA4" s="5">
        <v>1.3</v>
      </c>
      <c r="GB4" s="5">
        <v>1</v>
      </c>
      <c r="GC4" s="5">
        <v>0.8</v>
      </c>
      <c r="GD4" s="5">
        <v>0.7</v>
      </c>
      <c r="GE4" s="5">
        <v>0.6</v>
      </c>
      <c r="GF4" s="5">
        <v>0.6</v>
      </c>
      <c r="GG4" s="5">
        <v>0.6</v>
      </c>
      <c r="GH4" s="5">
        <v>0.6</v>
      </c>
      <c r="GI4" s="5">
        <v>0.7</v>
      </c>
      <c r="GJ4" s="5">
        <v>0.6</v>
      </c>
      <c r="GK4" s="5">
        <v>0.7</v>
      </c>
      <c r="GL4" s="5">
        <v>0.7</v>
      </c>
      <c r="GM4" s="5">
        <v>0.7</v>
      </c>
      <c r="GN4" s="5">
        <v>0.6</v>
      </c>
      <c r="GO4" s="5">
        <v>0.9</v>
      </c>
      <c r="GP4" s="5">
        <v>0.9</v>
      </c>
      <c r="GQ4" s="5">
        <v>0.9</v>
      </c>
      <c r="GR4" s="5">
        <v>0.9</v>
      </c>
      <c r="GS4" s="5">
        <v>0.8</v>
      </c>
      <c r="GT4" s="5">
        <v>0.8</v>
      </c>
      <c r="GU4" s="5">
        <v>0.7</v>
      </c>
      <c r="GV4" s="5">
        <v>0.8</v>
      </c>
      <c r="GW4" s="5">
        <v>0.9</v>
      </c>
      <c r="GX4" s="5">
        <v>0.9</v>
      </c>
      <c r="GY4" s="5">
        <v>1</v>
      </c>
      <c r="GZ4" s="5">
        <v>2.2000000000000002</v>
      </c>
      <c r="HA4" s="5">
        <v>2.2000000000000002</v>
      </c>
      <c r="HB4" s="5">
        <v>2.2000000000000002</v>
      </c>
      <c r="HC4" s="5">
        <v>2.1</v>
      </c>
      <c r="HD4" s="5">
        <v>2.1</v>
      </c>
      <c r="HE4" s="5">
        <v>2.1</v>
      </c>
      <c r="HF4" s="5">
        <v>2.1</v>
      </c>
      <c r="HG4" s="5">
        <v>2.1</v>
      </c>
      <c r="HH4" s="5">
        <v>2.1</v>
      </c>
      <c r="HI4" s="5">
        <v>2.1</v>
      </c>
      <c r="HJ4" s="5">
        <v>2</v>
      </c>
      <c r="HK4" s="5">
        <v>1.9</v>
      </c>
      <c r="HL4" s="5">
        <v>0.8</v>
      </c>
      <c r="HM4" s="5">
        <v>1</v>
      </c>
      <c r="HN4" s="5">
        <v>1.1000000000000001</v>
      </c>
      <c r="HO4" s="5">
        <v>1.2</v>
      </c>
      <c r="HP4" s="5">
        <v>1.2</v>
      </c>
      <c r="HQ4" s="5">
        <v>1.3</v>
      </c>
      <c r="HR4" s="5">
        <v>1.3</v>
      </c>
      <c r="HS4" s="5">
        <v>1.3</v>
      </c>
      <c r="HT4" s="5">
        <v>1.4</v>
      </c>
      <c r="HU4" s="5">
        <v>1.4</v>
      </c>
      <c r="HV4" s="5">
        <v>1.5</v>
      </c>
      <c r="HW4" s="5">
        <v>1.5</v>
      </c>
      <c r="HX4" s="5">
        <v>0.8</v>
      </c>
      <c r="HY4" s="5">
        <v>0.6</v>
      </c>
      <c r="HZ4" s="5">
        <v>0.5</v>
      </c>
      <c r="IA4" s="5">
        <v>0.5</v>
      </c>
      <c r="IB4" s="5">
        <v>0.6</v>
      </c>
      <c r="IC4" s="5">
        <v>0.6</v>
      </c>
      <c r="ID4" s="5">
        <v>0.6</v>
      </c>
      <c r="IE4" s="5">
        <v>0.5</v>
      </c>
      <c r="IF4" s="5">
        <v>0.4</v>
      </c>
      <c r="IG4" s="5">
        <v>0.4</v>
      </c>
      <c r="IH4" s="5">
        <v>0.4</v>
      </c>
      <c r="II4" s="5">
        <v>0.4</v>
      </c>
      <c r="IJ4" s="5">
        <v>1.2</v>
      </c>
      <c r="IK4" s="5">
        <v>1</v>
      </c>
      <c r="IL4" s="5">
        <v>1</v>
      </c>
      <c r="IM4" s="5">
        <v>0.7</v>
      </c>
      <c r="IN4" s="5">
        <v>0.5</v>
      </c>
      <c r="IO4" s="5">
        <v>0.5</v>
      </c>
      <c r="IP4" s="5">
        <v>0.5</v>
      </c>
      <c r="IQ4" s="5">
        <v>0.5</v>
      </c>
      <c r="IR4" s="5">
        <v>0.6</v>
      </c>
      <c r="IS4" s="5">
        <v>0.5</v>
      </c>
      <c r="IT4" s="5">
        <v>0.5</v>
      </c>
      <c r="IU4" s="5">
        <v>0.5</v>
      </c>
      <c r="IV4" s="5">
        <v>0.9</v>
      </c>
      <c r="IW4" s="5">
        <v>1.2</v>
      </c>
      <c r="IX4" s="5">
        <v>1.4</v>
      </c>
      <c r="IY4" s="5">
        <v>1.7</v>
      </c>
      <c r="IZ4" s="5">
        <v>1.9</v>
      </c>
      <c r="JA4" s="5">
        <v>2</v>
      </c>
      <c r="JB4" s="5">
        <v>2.1</v>
      </c>
      <c r="JC4" s="5">
        <v>2.1</v>
      </c>
      <c r="JD4" s="5">
        <v>2.2000000000000002</v>
      </c>
      <c r="JE4" s="5">
        <v>2.2999999999999998</v>
      </c>
      <c r="JF4" s="5">
        <v>2.4</v>
      </c>
      <c r="JG4" s="5">
        <v>2.5</v>
      </c>
      <c r="JH4" s="5">
        <v>3.8</v>
      </c>
      <c r="JI4" s="5">
        <v>3.8</v>
      </c>
      <c r="JJ4" s="5">
        <v>3.9</v>
      </c>
      <c r="JK4" s="5">
        <v>4.0999999999999996</v>
      </c>
      <c r="JL4" s="5">
        <v>4.4000000000000004</v>
      </c>
      <c r="JM4" s="5">
        <v>4.5999999999999996</v>
      </c>
      <c r="JN4" s="5">
        <v>4.9000000000000004</v>
      </c>
      <c r="JO4" s="5">
        <v>5</v>
      </c>
      <c r="JP4" s="5">
        <v>5</v>
      </c>
      <c r="JQ4" s="5">
        <v>5.0999999999999996</v>
      </c>
      <c r="JR4" s="5">
        <v>5.0999999999999996</v>
      </c>
      <c r="JS4" s="5">
        <v>5.0999999999999996</v>
      </c>
      <c r="JT4" s="5">
        <v>5</v>
      </c>
      <c r="JU4" s="5">
        <v>4.8</v>
      </c>
      <c r="JV4" s="5">
        <v>4.5999999999999996</v>
      </c>
      <c r="JW4" s="5">
        <v>4.4000000000000004</v>
      </c>
      <c r="JX4" s="5">
        <v>4.2</v>
      </c>
      <c r="JY4" s="5">
        <v>3.9</v>
      </c>
      <c r="JZ4" s="5">
        <v>3.7</v>
      </c>
      <c r="KA4" s="5">
        <v>3.7</v>
      </c>
      <c r="KB4" s="5">
        <v>3.7</v>
      </c>
      <c r="KC4" s="5">
        <v>3.7</v>
      </c>
      <c r="KD4" s="5">
        <v>3.6</v>
      </c>
      <c r="KE4" s="5">
        <v>3.6</v>
      </c>
      <c r="KF4" s="5">
        <v>2.8</v>
      </c>
      <c r="KG4" s="5">
        <v>3</v>
      </c>
      <c r="KH4" s="5">
        <v>3</v>
      </c>
      <c r="KI4" s="5">
        <v>3</v>
      </c>
      <c r="KJ4" s="5">
        <v>2.9</v>
      </c>
      <c r="KK4" s="5">
        <v>2.8</v>
      </c>
      <c r="KL4" s="5">
        <v>2.8</v>
      </c>
      <c r="KM4" s="5">
        <v>2.7</v>
      </c>
      <c r="KN4" s="5">
        <v>2.6</v>
      </c>
      <c r="KO4" s="5">
        <v>2.4</v>
      </c>
      <c r="KP4" s="5">
        <v>2.2999999999999998</v>
      </c>
      <c r="KQ4" s="5">
        <v>2.2999999999999998</v>
      </c>
      <c r="KR4" s="5">
        <v>2.2000000000000002</v>
      </c>
      <c r="KS4" s="5">
        <v>2.1</v>
      </c>
      <c r="KT4" s="5">
        <v>2.1</v>
      </c>
      <c r="KU4" s="5">
        <v>2.1</v>
      </c>
    </row>
    <row r="6" spans="2:307" x14ac:dyDescent="0.3">
      <c r="B6" s="34" t="s">
        <v>370</v>
      </c>
      <c r="C6" t="s">
        <v>367</v>
      </c>
      <c r="D6" s="6">
        <f>AVERAGE(D4:KU4)</f>
        <v>2.4891447368421056</v>
      </c>
    </row>
    <row r="7" spans="2:307" x14ac:dyDescent="0.3">
      <c r="B7" s="34"/>
      <c r="C7" t="s">
        <v>368</v>
      </c>
      <c r="D7" s="7">
        <f>GEOMEAN(D4:KU4)</f>
        <v>2.1085732627222091</v>
      </c>
    </row>
    <row r="8" spans="2:307" x14ac:dyDescent="0.3">
      <c r="B8" s="34"/>
      <c r="C8" t="s">
        <v>369</v>
      </c>
      <c r="D8" s="6">
        <f>MEDIAN(D4:KU4)</f>
        <v>2.4</v>
      </c>
    </row>
    <row r="9" spans="2:307" x14ac:dyDescent="0.3">
      <c r="B9" s="34" t="s">
        <v>371</v>
      </c>
      <c r="C9" t="s">
        <v>367</v>
      </c>
      <c r="D9" s="6"/>
    </row>
    <row r="10" spans="2:307" x14ac:dyDescent="0.3">
      <c r="B10" s="34"/>
      <c r="C10" t="s">
        <v>368</v>
      </c>
      <c r="D10" s="7"/>
    </row>
    <row r="11" spans="2:307" x14ac:dyDescent="0.3">
      <c r="B11" s="34"/>
      <c r="C11" t="s">
        <v>369</v>
      </c>
      <c r="D11" s="6"/>
    </row>
    <row r="12" spans="2:307" x14ac:dyDescent="0.3">
      <c r="B12" s="34" t="s">
        <v>372</v>
      </c>
      <c r="C12" t="s">
        <v>367</v>
      </c>
      <c r="D12" s="6"/>
    </row>
    <row r="13" spans="2:307" x14ac:dyDescent="0.3">
      <c r="B13" s="34"/>
      <c r="C13" t="s">
        <v>368</v>
      </c>
      <c r="D13" s="7"/>
    </row>
    <row r="14" spans="2:307" x14ac:dyDescent="0.3">
      <c r="B14" s="34"/>
      <c r="C14" t="s">
        <v>369</v>
      </c>
      <c r="D14" s="6"/>
    </row>
    <row r="15" spans="2:307" x14ac:dyDescent="0.3">
      <c r="B15" s="34" t="s">
        <v>373</v>
      </c>
      <c r="C15" t="s">
        <v>367</v>
      </c>
      <c r="D15" s="6"/>
    </row>
    <row r="16" spans="2:307" x14ac:dyDescent="0.3">
      <c r="B16" s="34"/>
      <c r="C16" t="s">
        <v>368</v>
      </c>
      <c r="D16" s="7"/>
    </row>
    <row r="17" spans="2:4" x14ac:dyDescent="0.3">
      <c r="B17" s="34"/>
      <c r="C17" t="s">
        <v>369</v>
      </c>
      <c r="D17" s="6"/>
    </row>
  </sheetData>
  <mergeCells count="5">
    <mergeCell ref="C2:C3"/>
    <mergeCell ref="B6:B8"/>
    <mergeCell ref="B9:B11"/>
    <mergeCell ref="B12:B14"/>
    <mergeCell ref="B15:B17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036ED-6BCA-48DD-B4D4-BB30F3F3585E}">
  <dimension ref="C3"/>
  <sheetViews>
    <sheetView topLeftCell="B9" zoomScale="160" zoomScaleNormal="100" workbookViewId="0">
      <selection activeCell="I25" sqref="I25"/>
    </sheetView>
  </sheetViews>
  <sheetFormatPr defaultRowHeight="16.5" x14ac:dyDescent="0.3"/>
  <sheetData>
    <row r="3" spans="3:3" x14ac:dyDescent="0.3">
      <c r="C3" s="12" t="s">
        <v>381</v>
      </c>
    </row>
  </sheetData>
  <phoneticPr fontId="1" type="noConversion"/>
  <hyperlinks>
    <hyperlink ref="C3" r:id="rId1" display="https://www.geps.or.kr/bizInformation_pensionBiz_retirementBenefit_salaryType" xr:uid="{597AFA4D-54A0-4497-93EF-0F592617FBE1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핵심 정보(가정,변수)</vt:lpstr>
      <vt:lpstr>시나리오</vt:lpstr>
      <vt:lpstr>RAW&lt;&lt;</vt:lpstr>
      <vt:lpstr>r설문지 응답</vt:lpstr>
      <vt:lpstr>r물가상승률</vt:lpstr>
      <vt:lpstr>r공무원연금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탁지원</dc:creator>
  <cp:lastModifiedBy>탁지원</cp:lastModifiedBy>
  <dcterms:created xsi:type="dcterms:W3CDTF">2025-05-09T14:57:26Z</dcterms:created>
  <dcterms:modified xsi:type="dcterms:W3CDTF">2025-08-23T12:38:33Z</dcterms:modified>
</cp:coreProperties>
</file>