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2"/>
  <workbookPr/>
  <mc:AlternateContent xmlns:mc="http://schemas.openxmlformats.org/markup-compatibility/2006">
    <mc:Choice Requires="x15">
      <x15ac:absPath xmlns:x15ac="http://schemas.microsoft.com/office/spreadsheetml/2010/11/ac" url="/Users/tomwaterman/Desktop/"/>
    </mc:Choice>
  </mc:AlternateContent>
  <xr:revisionPtr revIDLastSave="0" documentId="13_ncr:1_{D2878925-3C63-4646-859B-396A59E1C91F}" xr6:coauthVersionLast="47" xr6:coauthVersionMax="47" xr10:uidLastSave="{00000000-0000-0000-0000-000000000000}"/>
  <bookViews>
    <workbookView xWindow="0" yWindow="760" windowWidth="30240" windowHeight="18880" tabRatio="592" activeTab="1" xr2:uid="{00000000-000D-0000-FFFF-FFFF00000000}"/>
  </bookViews>
  <sheets>
    <sheet name="Unit1" sheetId="1" r:id="rId1"/>
    <sheet name="Unit2" sheetId="23" r:id="rId2"/>
    <sheet name="Unit3" sheetId="26" r:id="rId3"/>
    <sheet name="Unit4" sheetId="29" r:id="rId4"/>
    <sheet name="Unit5" sheetId="32" r:id="rId5"/>
    <sheet name="ICPT, PROFIPT &amp; GPA" sheetId="35" r:id="rId6"/>
  </sheets>
  <calcPr calcId="191028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" i="1" l="1"/>
  <c r="AB5" i="29"/>
  <c r="AC5" i="1"/>
  <c r="AC5" i="29"/>
  <c r="AB6" i="1"/>
  <c r="AB6" i="29"/>
  <c r="AC6" i="1"/>
  <c r="AC6" i="29"/>
  <c r="AB7" i="1"/>
  <c r="AB7" i="29"/>
  <c r="AC7" i="1"/>
  <c r="AC7" i="29"/>
  <c r="D8" i="26"/>
  <c r="D9" i="26"/>
  <c r="D10" i="26"/>
  <c r="B5" i="23"/>
  <c r="C5" i="23"/>
  <c r="E5" i="23"/>
  <c r="AD5" i="23"/>
  <c r="E6" i="23"/>
  <c r="AD6" i="23"/>
  <c r="E7" i="23"/>
  <c r="AD7" i="23"/>
  <c r="E8" i="23"/>
  <c r="AD8" i="23"/>
  <c r="E9" i="23"/>
  <c r="AD9" i="23"/>
  <c r="E10" i="23"/>
  <c r="AD10" i="23"/>
  <c r="E11" i="23"/>
  <c r="AD11" i="23"/>
  <c r="E12" i="23"/>
  <c r="AD12" i="23"/>
  <c r="E13" i="23"/>
  <c r="AD13" i="23"/>
  <c r="E14" i="23"/>
  <c r="AD14" i="23"/>
  <c r="E15" i="23"/>
  <c r="AD15" i="23"/>
  <c r="E16" i="23"/>
  <c r="AD16" i="23"/>
  <c r="E17" i="23"/>
  <c r="AD17" i="23"/>
  <c r="E18" i="23"/>
  <c r="AD18" i="23"/>
  <c r="E19" i="23"/>
  <c r="AD19" i="23"/>
  <c r="AD21" i="23"/>
  <c r="K5" i="23"/>
  <c r="B6" i="23"/>
  <c r="B7" i="23"/>
  <c r="AA5" i="1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K5" i="1"/>
  <c r="N5" i="1"/>
  <c r="T5" i="1"/>
  <c r="W5" i="1"/>
  <c r="N5" i="23"/>
  <c r="T5" i="23"/>
  <c r="W5" i="23"/>
  <c r="K5" i="26"/>
  <c r="N5" i="26"/>
  <c r="T5" i="26"/>
  <c r="W5" i="26"/>
  <c r="K6" i="1"/>
  <c r="N6" i="1"/>
  <c r="T6" i="1"/>
  <c r="W6" i="1"/>
  <c r="K5" i="29"/>
  <c r="N5" i="29"/>
  <c r="T5" i="29"/>
  <c r="W5" i="29"/>
  <c r="K5" i="32"/>
  <c r="N5" i="32"/>
  <c r="T5" i="32"/>
  <c r="W5" i="32"/>
  <c r="K6" i="29"/>
  <c r="N6" i="29"/>
  <c r="T6" i="29"/>
  <c r="W6" i="29"/>
  <c r="K6" i="32"/>
  <c r="N6" i="32"/>
  <c r="T6" i="32"/>
  <c r="W6" i="32"/>
  <c r="Z5" i="32"/>
  <c r="AH5" i="32"/>
  <c r="AI5" i="32"/>
  <c r="AJ5" i="32"/>
  <c r="Z5" i="29"/>
  <c r="AH5" i="29"/>
  <c r="AI5" i="29"/>
  <c r="AJ5" i="29"/>
  <c r="Z5" i="26"/>
  <c r="AH5" i="26"/>
  <c r="AI5" i="26"/>
  <c r="AJ5" i="26"/>
  <c r="Z5" i="23"/>
  <c r="AG5" i="23"/>
  <c r="Z5" i="1"/>
  <c r="AH5" i="1"/>
  <c r="AI5" i="1"/>
  <c r="AJ5" i="1"/>
  <c r="Z6" i="32"/>
  <c r="AH6" i="32"/>
  <c r="AI6" i="32"/>
  <c r="AJ6" i="32"/>
  <c r="AK6" i="32"/>
  <c r="K7" i="32"/>
  <c r="N7" i="32"/>
  <c r="T7" i="32"/>
  <c r="W7" i="32"/>
  <c r="Z7" i="32"/>
  <c r="AH7" i="32"/>
  <c r="AI7" i="32"/>
  <c r="AJ7" i="32"/>
  <c r="AK7" i="32"/>
  <c r="K8" i="32"/>
  <c r="N8" i="32"/>
  <c r="T8" i="32"/>
  <c r="W8" i="32"/>
  <c r="Z8" i="32"/>
  <c r="AH8" i="32"/>
  <c r="AI8" i="32"/>
  <c r="AJ8" i="32"/>
  <c r="AK8" i="32"/>
  <c r="K9" i="32"/>
  <c r="N9" i="32"/>
  <c r="T9" i="32"/>
  <c r="W9" i="32"/>
  <c r="Z9" i="32"/>
  <c r="AH9" i="32"/>
  <c r="AI9" i="32"/>
  <c r="AJ9" i="32"/>
  <c r="AK9" i="32"/>
  <c r="K10" i="32"/>
  <c r="N10" i="32"/>
  <c r="T10" i="32"/>
  <c r="W10" i="32"/>
  <c r="Z10" i="32"/>
  <c r="AH10" i="32"/>
  <c r="AI10" i="32"/>
  <c r="AJ10" i="32"/>
  <c r="AK10" i="32"/>
  <c r="K11" i="32"/>
  <c r="N11" i="32"/>
  <c r="T11" i="32"/>
  <c r="W11" i="32"/>
  <c r="Z11" i="32"/>
  <c r="AH11" i="32"/>
  <c r="AI11" i="32"/>
  <c r="AJ11" i="32"/>
  <c r="AK11" i="32"/>
  <c r="K12" i="32"/>
  <c r="N12" i="32"/>
  <c r="T12" i="32"/>
  <c r="W12" i="32"/>
  <c r="Z12" i="32"/>
  <c r="AH12" i="32"/>
  <c r="AI12" i="32"/>
  <c r="AJ12" i="32"/>
  <c r="AK12" i="32"/>
  <c r="K13" i="32"/>
  <c r="N13" i="32"/>
  <c r="T13" i="32"/>
  <c r="W13" i="32"/>
  <c r="Z13" i="32"/>
  <c r="AH13" i="32"/>
  <c r="AI13" i="32"/>
  <c r="AJ13" i="32"/>
  <c r="AK13" i="32"/>
  <c r="K14" i="32"/>
  <c r="N14" i="32"/>
  <c r="T14" i="32"/>
  <c r="W14" i="32"/>
  <c r="Z14" i="32"/>
  <c r="AH14" i="32"/>
  <c r="AI14" i="32"/>
  <c r="AJ14" i="32"/>
  <c r="AK14" i="32"/>
  <c r="K15" i="32"/>
  <c r="N15" i="32"/>
  <c r="T15" i="32"/>
  <c r="W15" i="32"/>
  <c r="Z15" i="32"/>
  <c r="AH15" i="32"/>
  <c r="AI15" i="32"/>
  <c r="AJ15" i="32"/>
  <c r="AK15" i="32"/>
  <c r="K16" i="32"/>
  <c r="N16" i="32"/>
  <c r="T16" i="32"/>
  <c r="W16" i="32"/>
  <c r="Z16" i="32"/>
  <c r="AH16" i="32"/>
  <c r="AI16" i="32"/>
  <c r="AJ16" i="32"/>
  <c r="AK16" i="32"/>
  <c r="K17" i="32"/>
  <c r="N17" i="32"/>
  <c r="T17" i="32"/>
  <c r="W17" i="32"/>
  <c r="Z17" i="32"/>
  <c r="AH17" i="32"/>
  <c r="AI17" i="32"/>
  <c r="AJ17" i="32"/>
  <c r="AK17" i="32"/>
  <c r="K18" i="32"/>
  <c r="N18" i="32"/>
  <c r="T18" i="32"/>
  <c r="W18" i="32"/>
  <c r="Z18" i="32"/>
  <c r="AH18" i="32"/>
  <c r="AI18" i="32"/>
  <c r="AJ18" i="32"/>
  <c r="AK18" i="32"/>
  <c r="K19" i="32"/>
  <c r="N19" i="32"/>
  <c r="T19" i="32"/>
  <c r="W19" i="32"/>
  <c r="Z19" i="32"/>
  <c r="AH19" i="32"/>
  <c r="AI19" i="32"/>
  <c r="AJ19" i="32"/>
  <c r="AK19" i="32"/>
  <c r="K13" i="29"/>
  <c r="N13" i="29"/>
  <c r="T13" i="29"/>
  <c r="W13" i="29"/>
  <c r="Z13" i="29"/>
  <c r="AH13" i="29"/>
  <c r="AI13" i="29"/>
  <c r="AJ13" i="29"/>
  <c r="AK13" i="29"/>
  <c r="K13" i="26"/>
  <c r="N13" i="26"/>
  <c r="T13" i="26"/>
  <c r="W13" i="26"/>
  <c r="Z13" i="26"/>
  <c r="AH13" i="26"/>
  <c r="AI13" i="26"/>
  <c r="AJ13" i="26"/>
  <c r="AK13" i="26"/>
  <c r="K13" i="23"/>
  <c r="N13" i="23"/>
  <c r="T13" i="23"/>
  <c r="W13" i="23"/>
  <c r="Z13" i="23"/>
  <c r="AH13" i="23"/>
  <c r="AI13" i="23"/>
  <c r="AJ13" i="23"/>
  <c r="AK13" i="23"/>
  <c r="Z6" i="29"/>
  <c r="AH6" i="29"/>
  <c r="AI6" i="29"/>
  <c r="AJ6" i="29"/>
  <c r="K6" i="26"/>
  <c r="N6" i="26"/>
  <c r="T6" i="26"/>
  <c r="W6" i="26"/>
  <c r="Z6" i="26"/>
  <c r="AH6" i="26"/>
  <c r="AI6" i="26"/>
  <c r="AJ6" i="26"/>
  <c r="Z6" i="1"/>
  <c r="AH6" i="1"/>
  <c r="AI6" i="1"/>
  <c r="AJ6" i="1"/>
  <c r="K6" i="23"/>
  <c r="N6" i="23"/>
  <c r="T6" i="23"/>
  <c r="W6" i="23"/>
  <c r="Z6" i="23"/>
  <c r="AH6" i="23"/>
  <c r="AI6" i="23"/>
  <c r="AJ6" i="23"/>
  <c r="AK6" i="29"/>
  <c r="AK6" i="26"/>
  <c r="AF6" i="23"/>
  <c r="K14" i="29"/>
  <c r="N14" i="29"/>
  <c r="T14" i="29"/>
  <c r="W14" i="29"/>
  <c r="Z14" i="29"/>
  <c r="AH14" i="29"/>
  <c r="AI14" i="29"/>
  <c r="AJ14" i="29"/>
  <c r="AK14" i="29"/>
  <c r="K14" i="26"/>
  <c r="N14" i="26"/>
  <c r="T14" i="26"/>
  <c r="W14" i="26"/>
  <c r="Z14" i="26"/>
  <c r="AH14" i="26"/>
  <c r="AI14" i="26"/>
  <c r="AJ14" i="26"/>
  <c r="AK14" i="26"/>
  <c r="K14" i="23"/>
  <c r="N14" i="23"/>
  <c r="T14" i="23"/>
  <c r="W14" i="23"/>
  <c r="Z14" i="23"/>
  <c r="AH14" i="23"/>
  <c r="AI14" i="23"/>
  <c r="AJ14" i="23"/>
  <c r="AK14" i="23"/>
  <c r="K14" i="1"/>
  <c r="N14" i="1"/>
  <c r="T14" i="1"/>
  <c r="W14" i="1"/>
  <c r="Z14" i="1"/>
  <c r="AH14" i="1"/>
  <c r="AI14" i="1"/>
  <c r="AJ14" i="1"/>
  <c r="K13" i="1"/>
  <c r="N13" i="1"/>
  <c r="T13" i="1"/>
  <c r="W13" i="1"/>
  <c r="Z13" i="1"/>
  <c r="AH13" i="1"/>
  <c r="AI13" i="1"/>
  <c r="AJ13" i="1"/>
  <c r="K12" i="29"/>
  <c r="N12" i="29"/>
  <c r="T12" i="29"/>
  <c r="W12" i="29"/>
  <c r="Z12" i="29"/>
  <c r="AH12" i="29"/>
  <c r="AI12" i="29"/>
  <c r="AJ12" i="29"/>
  <c r="AK12" i="29"/>
  <c r="K12" i="26"/>
  <c r="N12" i="26"/>
  <c r="T12" i="26"/>
  <c r="W12" i="26"/>
  <c r="Z12" i="26"/>
  <c r="AH12" i="26"/>
  <c r="AI12" i="26"/>
  <c r="AJ12" i="26"/>
  <c r="AK12" i="26"/>
  <c r="K12" i="23"/>
  <c r="N12" i="23"/>
  <c r="T12" i="23"/>
  <c r="W12" i="23"/>
  <c r="Z12" i="23"/>
  <c r="AH12" i="23"/>
  <c r="AI12" i="23"/>
  <c r="AJ12" i="23"/>
  <c r="AK12" i="23"/>
  <c r="K12" i="1"/>
  <c r="N12" i="1"/>
  <c r="T12" i="1"/>
  <c r="W12" i="1"/>
  <c r="Z12" i="1"/>
  <c r="AH12" i="1"/>
  <c r="AI12" i="1"/>
  <c r="AJ12" i="1"/>
  <c r="K11" i="29"/>
  <c r="N11" i="29"/>
  <c r="T11" i="29"/>
  <c r="W11" i="29"/>
  <c r="Z11" i="29"/>
  <c r="AH11" i="29"/>
  <c r="AI11" i="29"/>
  <c r="AJ11" i="29"/>
  <c r="AK11" i="29"/>
  <c r="K11" i="26"/>
  <c r="N11" i="26"/>
  <c r="T11" i="26"/>
  <c r="W11" i="26"/>
  <c r="Z11" i="26"/>
  <c r="AH11" i="26"/>
  <c r="AI11" i="26"/>
  <c r="AJ11" i="26"/>
  <c r="AK11" i="26"/>
  <c r="K11" i="23"/>
  <c r="N11" i="23"/>
  <c r="T11" i="23"/>
  <c r="W11" i="23"/>
  <c r="Z11" i="23"/>
  <c r="AH11" i="23"/>
  <c r="AI11" i="23"/>
  <c r="AJ11" i="23"/>
  <c r="AK11" i="23"/>
  <c r="K11" i="1"/>
  <c r="N11" i="1"/>
  <c r="T11" i="1"/>
  <c r="W11" i="1"/>
  <c r="Z11" i="1"/>
  <c r="AH11" i="1"/>
  <c r="AI11" i="1"/>
  <c r="AJ11" i="1"/>
  <c r="K10" i="29"/>
  <c r="N10" i="29"/>
  <c r="T10" i="29"/>
  <c r="W10" i="29"/>
  <c r="Z10" i="29"/>
  <c r="AH10" i="29"/>
  <c r="AI10" i="29"/>
  <c r="AJ10" i="29"/>
  <c r="AK10" i="29"/>
  <c r="K10" i="26"/>
  <c r="N10" i="26"/>
  <c r="T10" i="26"/>
  <c r="W10" i="26"/>
  <c r="Z10" i="26"/>
  <c r="AH10" i="26"/>
  <c r="AI10" i="26"/>
  <c r="AJ10" i="26"/>
  <c r="AK10" i="26"/>
  <c r="K10" i="23"/>
  <c r="N10" i="23"/>
  <c r="T10" i="23"/>
  <c r="W10" i="23"/>
  <c r="Z10" i="23"/>
  <c r="AH10" i="23"/>
  <c r="AI10" i="23"/>
  <c r="AJ10" i="23"/>
  <c r="AK10" i="23"/>
  <c r="K10" i="1"/>
  <c r="N10" i="1"/>
  <c r="T10" i="1"/>
  <c r="W10" i="1"/>
  <c r="Z10" i="1"/>
  <c r="AH10" i="1"/>
  <c r="AI10" i="1"/>
  <c r="AJ10" i="1"/>
  <c r="K9" i="29"/>
  <c r="N9" i="29"/>
  <c r="T9" i="29"/>
  <c r="W9" i="29"/>
  <c r="Z9" i="29"/>
  <c r="AH9" i="29"/>
  <c r="AI9" i="29"/>
  <c r="AJ9" i="29"/>
  <c r="AK9" i="29"/>
  <c r="K9" i="26"/>
  <c r="N9" i="26"/>
  <c r="T9" i="26"/>
  <c r="W9" i="26"/>
  <c r="Z9" i="26"/>
  <c r="AH9" i="26"/>
  <c r="AI9" i="26"/>
  <c r="AJ9" i="26"/>
  <c r="AK9" i="26"/>
  <c r="K9" i="23"/>
  <c r="N9" i="23"/>
  <c r="T9" i="23"/>
  <c r="W9" i="23"/>
  <c r="Z9" i="23"/>
  <c r="AH9" i="23"/>
  <c r="AI9" i="23"/>
  <c r="AJ9" i="23"/>
  <c r="AK9" i="23"/>
  <c r="K9" i="1"/>
  <c r="N9" i="1"/>
  <c r="T9" i="1"/>
  <c r="W9" i="1"/>
  <c r="Z9" i="1"/>
  <c r="AH9" i="1"/>
  <c r="AI9" i="1"/>
  <c r="AJ9" i="1"/>
  <c r="K8" i="29"/>
  <c r="N8" i="29"/>
  <c r="T8" i="29"/>
  <c r="W8" i="29"/>
  <c r="Z8" i="29"/>
  <c r="AH8" i="29"/>
  <c r="AI8" i="29"/>
  <c r="AJ8" i="29"/>
  <c r="AK8" i="29"/>
  <c r="K8" i="26"/>
  <c r="N8" i="26"/>
  <c r="T8" i="26"/>
  <c r="W8" i="26"/>
  <c r="Z8" i="26"/>
  <c r="AH8" i="26"/>
  <c r="AI8" i="26"/>
  <c r="AJ8" i="26"/>
  <c r="AK8" i="26"/>
  <c r="K8" i="23"/>
  <c r="N8" i="23"/>
  <c r="T8" i="23"/>
  <c r="W8" i="23"/>
  <c r="Z8" i="23"/>
  <c r="AH8" i="23"/>
  <c r="AI8" i="23"/>
  <c r="AJ8" i="23"/>
  <c r="AK8" i="23"/>
  <c r="K8" i="1"/>
  <c r="N8" i="1"/>
  <c r="T8" i="1"/>
  <c r="W8" i="1"/>
  <c r="Z8" i="1"/>
  <c r="AH8" i="1"/>
  <c r="AI8" i="1"/>
  <c r="AJ8" i="1"/>
  <c r="K7" i="29"/>
  <c r="N7" i="29"/>
  <c r="T7" i="29"/>
  <c r="W7" i="29"/>
  <c r="Z7" i="29"/>
  <c r="AH7" i="29"/>
  <c r="AI7" i="29"/>
  <c r="AJ7" i="29"/>
  <c r="K7" i="26"/>
  <c r="N7" i="26"/>
  <c r="T7" i="26"/>
  <c r="W7" i="26"/>
  <c r="Z7" i="26"/>
  <c r="AH7" i="26"/>
  <c r="AI7" i="26"/>
  <c r="AJ7" i="26"/>
  <c r="K7" i="1"/>
  <c r="N7" i="1"/>
  <c r="T7" i="1"/>
  <c r="W7" i="1"/>
  <c r="Z7" i="1"/>
  <c r="AH7" i="1"/>
  <c r="AI7" i="1"/>
  <c r="AJ7" i="1"/>
  <c r="K7" i="23"/>
  <c r="N7" i="23"/>
  <c r="T7" i="23"/>
  <c r="W7" i="23"/>
  <c r="Z7" i="23"/>
  <c r="AH7" i="23"/>
  <c r="AI7" i="23"/>
  <c r="AJ7" i="23"/>
  <c r="AK7" i="29"/>
  <c r="AK7" i="26"/>
  <c r="AF7" i="23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5" i="32"/>
  <c r="D5" i="29"/>
  <c r="D11" i="26"/>
  <c r="D12" i="26"/>
  <c r="D13" i="26"/>
  <c r="D14" i="26"/>
  <c r="D15" i="26"/>
  <c r="D16" i="26"/>
  <c r="D17" i="26"/>
  <c r="D18" i="26"/>
  <c r="D19" i="26"/>
  <c r="D8" i="23"/>
  <c r="D9" i="23"/>
  <c r="D10" i="23"/>
  <c r="D11" i="23"/>
  <c r="D12" i="23"/>
  <c r="D13" i="23"/>
  <c r="D14" i="23"/>
  <c r="D15" i="23"/>
  <c r="D16" i="23"/>
  <c r="D17" i="23"/>
  <c r="D18" i="23"/>
  <c r="D19" i="23"/>
  <c r="Z15" i="29"/>
  <c r="Z16" i="29"/>
  <c r="Z17" i="29"/>
  <c r="Z18" i="29"/>
  <c r="Z19" i="29"/>
  <c r="Z15" i="26"/>
  <c r="Z16" i="26"/>
  <c r="Z17" i="26"/>
  <c r="Z18" i="26"/>
  <c r="Z19" i="26"/>
  <c r="Z15" i="23"/>
  <c r="Z16" i="23"/>
  <c r="Z17" i="23"/>
  <c r="Z18" i="23"/>
  <c r="Z19" i="23"/>
  <c r="Z15" i="1"/>
  <c r="Z16" i="1"/>
  <c r="Z17" i="1"/>
  <c r="Z18" i="1"/>
  <c r="Z19" i="1"/>
  <c r="K15" i="29"/>
  <c r="N15" i="29"/>
  <c r="K16" i="29"/>
  <c r="N16" i="29"/>
  <c r="K17" i="29"/>
  <c r="N17" i="29"/>
  <c r="K18" i="29"/>
  <c r="N18" i="29"/>
  <c r="K19" i="29"/>
  <c r="N19" i="29"/>
  <c r="K15" i="1"/>
  <c r="N15" i="1"/>
  <c r="K16" i="1"/>
  <c r="N16" i="1"/>
  <c r="K17" i="1"/>
  <c r="N17" i="1"/>
  <c r="K18" i="1"/>
  <c r="N18" i="1"/>
  <c r="K19" i="1"/>
  <c r="N19" i="1"/>
  <c r="F21" i="23"/>
  <c r="G21" i="23"/>
  <c r="H21" i="23"/>
  <c r="I21" i="23"/>
  <c r="J21" i="23"/>
  <c r="L21" i="23"/>
  <c r="M21" i="23"/>
  <c r="O21" i="23"/>
  <c r="P21" i="23"/>
  <c r="Q21" i="23"/>
  <c r="R21" i="23"/>
  <c r="S21" i="23"/>
  <c r="U21" i="23"/>
  <c r="V21" i="23"/>
  <c r="X21" i="23"/>
  <c r="F21" i="1"/>
  <c r="G21" i="1"/>
  <c r="H21" i="1"/>
  <c r="I21" i="1"/>
  <c r="J21" i="1"/>
  <c r="L21" i="1"/>
  <c r="M21" i="1"/>
  <c r="O21" i="1"/>
  <c r="P21" i="1"/>
  <c r="Q21" i="1"/>
  <c r="R21" i="1"/>
  <c r="S21" i="1"/>
  <c r="U21" i="1"/>
  <c r="V21" i="1"/>
  <c r="X21" i="1"/>
  <c r="X21" i="32"/>
  <c r="V21" i="32"/>
  <c r="M21" i="32"/>
  <c r="K21" i="32"/>
  <c r="AI20" i="32"/>
  <c r="AA20" i="32"/>
  <c r="AG19" i="32"/>
  <c r="AG18" i="32"/>
  <c r="AG17" i="32"/>
  <c r="AG16" i="32"/>
  <c r="AG15" i="32"/>
  <c r="AG14" i="32"/>
  <c r="AG13" i="32"/>
  <c r="AF13" i="32"/>
  <c r="AG12" i="32"/>
  <c r="AF12" i="32"/>
  <c r="AE12" i="32"/>
  <c r="AG11" i="32"/>
  <c r="AE11" i="32"/>
  <c r="AG10" i="32"/>
  <c r="AG9" i="32"/>
  <c r="AF9" i="32"/>
  <c r="AG8" i="32"/>
  <c r="AE8" i="32"/>
  <c r="AG7" i="32"/>
  <c r="AG6" i="32"/>
  <c r="AG5" i="32"/>
  <c r="AC4" i="32"/>
  <c r="X21" i="29"/>
  <c r="V21" i="29"/>
  <c r="M21" i="29"/>
  <c r="AI20" i="29"/>
  <c r="AA20" i="29"/>
  <c r="AD19" i="29"/>
  <c r="AB19" i="29"/>
  <c r="AA19" i="29"/>
  <c r="AG19" i="29"/>
  <c r="T19" i="29"/>
  <c r="W19" i="29"/>
  <c r="AD18" i="29"/>
  <c r="AB18" i="29"/>
  <c r="AA18" i="29"/>
  <c r="AG18" i="29"/>
  <c r="T18" i="29"/>
  <c r="W18" i="29"/>
  <c r="AD17" i="29"/>
  <c r="AB17" i="29"/>
  <c r="AA17" i="29"/>
  <c r="AG17" i="29"/>
  <c r="T17" i="29"/>
  <c r="AD16" i="29"/>
  <c r="AB16" i="29"/>
  <c r="AA16" i="29"/>
  <c r="AG16" i="29"/>
  <c r="T16" i="29"/>
  <c r="W16" i="29"/>
  <c r="AF16" i="29"/>
  <c r="AE16" i="29"/>
  <c r="AD15" i="29"/>
  <c r="AB15" i="29"/>
  <c r="AA15" i="29"/>
  <c r="AG15" i="29"/>
  <c r="T15" i="29"/>
  <c r="W15" i="29"/>
  <c r="AE15" i="29"/>
  <c r="AD14" i="29"/>
  <c r="AB14" i="29"/>
  <c r="AA14" i="29"/>
  <c r="AG14" i="29"/>
  <c r="AD13" i="29"/>
  <c r="AB13" i="29"/>
  <c r="AA13" i="29"/>
  <c r="AG13" i="29"/>
  <c r="AF13" i="29"/>
  <c r="AD12" i="29"/>
  <c r="AB12" i="29"/>
  <c r="AA12" i="29"/>
  <c r="AG12" i="29"/>
  <c r="AF12" i="29"/>
  <c r="AE12" i="29"/>
  <c r="AD11" i="29"/>
  <c r="AB11" i="29"/>
  <c r="AA11" i="29"/>
  <c r="AG11" i="29"/>
  <c r="AF11" i="29"/>
  <c r="AD10" i="29"/>
  <c r="AB10" i="29"/>
  <c r="AA10" i="29"/>
  <c r="AG10" i="29"/>
  <c r="AD9" i="29"/>
  <c r="AB9" i="29"/>
  <c r="AA9" i="29"/>
  <c r="AG9" i="29"/>
  <c r="AD8" i="29"/>
  <c r="AB8" i="29"/>
  <c r="AA8" i="29"/>
  <c r="AG8" i="29"/>
  <c r="AG7" i="29"/>
  <c r="AF7" i="29"/>
  <c r="AE7" i="29"/>
  <c r="AG6" i="29"/>
  <c r="AG5" i="29"/>
  <c r="X21" i="26"/>
  <c r="V21" i="26"/>
  <c r="M21" i="26"/>
  <c r="K21" i="26"/>
  <c r="AI20" i="26"/>
  <c r="AA20" i="26"/>
  <c r="AG19" i="26"/>
  <c r="T19" i="26"/>
  <c r="W19" i="26"/>
  <c r="K19" i="26"/>
  <c r="N19" i="26"/>
  <c r="AG18" i="26"/>
  <c r="T18" i="26"/>
  <c r="K18" i="26"/>
  <c r="N18" i="26"/>
  <c r="AG17" i="26"/>
  <c r="T17" i="26"/>
  <c r="W17" i="26"/>
  <c r="AF17" i="26"/>
  <c r="K17" i="26"/>
  <c r="N17" i="26"/>
  <c r="AG16" i="26"/>
  <c r="T16" i="26"/>
  <c r="W16" i="26"/>
  <c r="K16" i="26"/>
  <c r="N16" i="26"/>
  <c r="AE16" i="26"/>
  <c r="AG15" i="26"/>
  <c r="T15" i="26"/>
  <c r="W15" i="26"/>
  <c r="AF15" i="26"/>
  <c r="K15" i="26"/>
  <c r="N15" i="26"/>
  <c r="AG14" i="26"/>
  <c r="AG13" i="26"/>
  <c r="AG12" i="26"/>
  <c r="AG11" i="26"/>
  <c r="AG10" i="26"/>
  <c r="AG9" i="26"/>
  <c r="AF9" i="26"/>
  <c r="AG8" i="26"/>
  <c r="AF8" i="26"/>
  <c r="AG7" i="26"/>
  <c r="AF7" i="26"/>
  <c r="AG6" i="26"/>
  <c r="AG5" i="26"/>
  <c r="AC4" i="26"/>
  <c r="AI20" i="23"/>
  <c r="AA20" i="23"/>
  <c r="AG19" i="23"/>
  <c r="T19" i="23"/>
  <c r="W19" i="23"/>
  <c r="K19" i="23"/>
  <c r="N19" i="23"/>
  <c r="AE19" i="23"/>
  <c r="AG18" i="23"/>
  <c r="T18" i="23"/>
  <c r="W18" i="23"/>
  <c r="AF18" i="23"/>
  <c r="K18" i="23"/>
  <c r="N18" i="23"/>
  <c r="AE18" i="23"/>
  <c r="AG17" i="23"/>
  <c r="T17" i="23"/>
  <c r="K17" i="23"/>
  <c r="N17" i="23"/>
  <c r="AG16" i="23"/>
  <c r="T16" i="23"/>
  <c r="W16" i="23"/>
  <c r="AF16" i="23"/>
  <c r="K16" i="23"/>
  <c r="N16" i="23"/>
  <c r="AG15" i="23"/>
  <c r="T15" i="23"/>
  <c r="W15" i="23"/>
  <c r="K15" i="23"/>
  <c r="N15" i="23"/>
  <c r="AG14" i="23"/>
  <c r="AF14" i="23"/>
  <c r="AG13" i="23"/>
  <c r="AG12" i="23"/>
  <c r="AF12" i="23"/>
  <c r="AG11" i="23"/>
  <c r="AF11" i="23"/>
  <c r="AG10" i="23"/>
  <c r="AG9" i="23"/>
  <c r="AF9" i="23"/>
  <c r="AG8" i="23"/>
  <c r="AF8" i="23"/>
  <c r="AG7" i="23"/>
  <c r="AG6" i="23"/>
  <c r="AC4" i="23"/>
  <c r="AH15" i="23"/>
  <c r="AI15" i="23"/>
  <c r="AJ15" i="23"/>
  <c r="AF17" i="32"/>
  <c r="AF5" i="32"/>
  <c r="AF10" i="32"/>
  <c r="AF18" i="32"/>
  <c r="AF19" i="32"/>
  <c r="AE16" i="32"/>
  <c r="AF15" i="32"/>
  <c r="T21" i="29"/>
  <c r="W17" i="29"/>
  <c r="AF17" i="29"/>
  <c r="AE8" i="29"/>
  <c r="AF9" i="29"/>
  <c r="AF10" i="29"/>
  <c r="AF6" i="29"/>
  <c r="AF19" i="29"/>
  <c r="AF13" i="26"/>
  <c r="AF14" i="26"/>
  <c r="W18" i="26"/>
  <c r="AF18" i="26"/>
  <c r="AE8" i="26"/>
  <c r="AE12" i="26"/>
  <c r="W17" i="23"/>
  <c r="AF17" i="23"/>
  <c r="AF15" i="23"/>
  <c r="AF13" i="23"/>
  <c r="AE12" i="23"/>
  <c r="AF19" i="23"/>
  <c r="AF10" i="26"/>
  <c r="AF12" i="26"/>
  <c r="AF19" i="26"/>
  <c r="N21" i="26"/>
  <c r="AF11" i="26"/>
  <c r="AF16" i="26"/>
  <c r="AF14" i="29"/>
  <c r="AF8" i="29"/>
  <c r="AE9" i="29"/>
  <c r="AF15" i="29"/>
  <c r="AF18" i="29"/>
  <c r="K21" i="29"/>
  <c r="AE6" i="29"/>
  <c r="AF11" i="32"/>
  <c r="AF14" i="32"/>
  <c r="AF16" i="32"/>
  <c r="AE6" i="32"/>
  <c r="AF7" i="32"/>
  <c r="AF8" i="32"/>
  <c r="AE14" i="32"/>
  <c r="AE5" i="32"/>
  <c r="AE7" i="32"/>
  <c r="Z21" i="32"/>
  <c r="AE18" i="32"/>
  <c r="T21" i="32"/>
  <c r="AF6" i="32"/>
  <c r="AE10" i="32"/>
  <c r="AE17" i="32"/>
  <c r="AE9" i="32"/>
  <c r="AE13" i="32"/>
  <c r="AE10" i="29"/>
  <c r="AE13" i="29"/>
  <c r="AH16" i="29"/>
  <c r="AI16" i="29"/>
  <c r="AJ16" i="29"/>
  <c r="AE18" i="29"/>
  <c r="AE19" i="29"/>
  <c r="AE5" i="29"/>
  <c r="Z21" i="29"/>
  <c r="AE11" i="29"/>
  <c r="AE14" i="29"/>
  <c r="AH15" i="29"/>
  <c r="AI15" i="29"/>
  <c r="AJ15" i="29"/>
  <c r="AE17" i="29"/>
  <c r="W21" i="26"/>
  <c r="AE10" i="26"/>
  <c r="AE13" i="26"/>
  <c r="AH16" i="26"/>
  <c r="AI16" i="26"/>
  <c r="AJ16" i="26"/>
  <c r="AE7" i="26"/>
  <c r="AE19" i="26"/>
  <c r="AE9" i="26"/>
  <c r="AH15" i="26"/>
  <c r="AI15" i="26"/>
  <c r="AJ15" i="26"/>
  <c r="T21" i="26"/>
  <c r="AF6" i="26"/>
  <c r="AE15" i="26"/>
  <c r="AE5" i="26"/>
  <c r="AE18" i="26"/>
  <c r="Z21" i="26"/>
  <c r="AE11" i="26"/>
  <c r="AF5" i="26"/>
  <c r="AE6" i="26"/>
  <c r="AE14" i="26"/>
  <c r="AE17" i="26"/>
  <c r="AH17" i="26"/>
  <c r="AI17" i="26"/>
  <c r="AJ17" i="26"/>
  <c r="AE8" i="23"/>
  <c r="AH19" i="23"/>
  <c r="AI19" i="23"/>
  <c r="AJ19" i="23"/>
  <c r="AE9" i="23"/>
  <c r="AE16" i="23"/>
  <c r="AH16" i="23"/>
  <c r="AI16" i="23"/>
  <c r="AJ16" i="23"/>
  <c r="AE11" i="23"/>
  <c r="AE13" i="23"/>
  <c r="AE15" i="23"/>
  <c r="AE17" i="23"/>
  <c r="AH17" i="23"/>
  <c r="AI17" i="23"/>
  <c r="AJ17" i="23"/>
  <c r="AF10" i="23"/>
  <c r="AE14" i="23"/>
  <c r="AH18" i="23"/>
  <c r="AI18" i="23"/>
  <c r="AJ18" i="23"/>
  <c r="AE10" i="23"/>
  <c r="T15" i="1"/>
  <c r="W15" i="1"/>
  <c r="T16" i="1"/>
  <c r="W16" i="1"/>
  <c r="T17" i="1"/>
  <c r="W17" i="1"/>
  <c r="T18" i="1"/>
  <c r="W18" i="1"/>
  <c r="T19" i="1"/>
  <c r="W19" i="1"/>
  <c r="AH17" i="29"/>
  <c r="AI17" i="29"/>
  <c r="AJ17" i="29"/>
  <c r="AH19" i="29"/>
  <c r="AI19" i="29"/>
  <c r="AJ19" i="29"/>
  <c r="AH18" i="26"/>
  <c r="AI18" i="26"/>
  <c r="AJ18" i="26"/>
  <c r="N21" i="1"/>
  <c r="K21" i="1"/>
  <c r="W21" i="1"/>
  <c r="T21" i="1"/>
  <c r="AH19" i="26"/>
  <c r="AI19" i="26"/>
  <c r="AJ19" i="26"/>
  <c r="AH18" i="29"/>
  <c r="AI18" i="29"/>
  <c r="AJ18" i="29"/>
  <c r="N21" i="29"/>
  <c r="AE19" i="32"/>
  <c r="AE15" i="32"/>
  <c r="W21" i="32"/>
  <c r="N21" i="32"/>
  <c r="W21" i="29"/>
  <c r="AF5" i="29"/>
  <c r="AH21" i="26"/>
  <c r="AK19" i="23"/>
  <c r="AC4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C6" i="35"/>
  <c r="C7" i="35"/>
  <c r="C8" i="35"/>
  <c r="C9" i="35"/>
  <c r="C10" i="35"/>
  <c r="C11" i="35"/>
  <c r="C12" i="35"/>
  <c r="C13" i="35"/>
  <c r="C14" i="35"/>
  <c r="C15" i="35"/>
  <c r="C16" i="35"/>
  <c r="C17" i="35"/>
  <c r="C18" i="35"/>
  <c r="C19" i="35"/>
  <c r="C5" i="35"/>
  <c r="C6" i="32"/>
  <c r="AC6" i="32"/>
  <c r="C7" i="32"/>
  <c r="AC7" i="32"/>
  <c r="C8" i="32"/>
  <c r="AC8" i="32"/>
  <c r="C9" i="32"/>
  <c r="AC9" i="32"/>
  <c r="C10" i="32"/>
  <c r="AC10" i="32"/>
  <c r="C11" i="32"/>
  <c r="AC11" i="32"/>
  <c r="C12" i="32"/>
  <c r="AC12" i="32"/>
  <c r="C13" i="32"/>
  <c r="AC13" i="32"/>
  <c r="C14" i="32"/>
  <c r="AC14" i="32"/>
  <c r="C15" i="32"/>
  <c r="AC15" i="32"/>
  <c r="C16" i="32"/>
  <c r="AC16" i="32"/>
  <c r="C17" i="32"/>
  <c r="AC17" i="32"/>
  <c r="C18" i="32"/>
  <c r="AC18" i="32"/>
  <c r="C19" i="32"/>
  <c r="AC19" i="32"/>
  <c r="C5" i="32"/>
  <c r="AC5" i="32"/>
  <c r="AC8" i="29"/>
  <c r="AC9" i="29"/>
  <c r="AC10" i="29"/>
  <c r="AC11" i="29"/>
  <c r="AC12" i="29"/>
  <c r="AC13" i="29"/>
  <c r="AC14" i="29"/>
  <c r="AC15" i="29"/>
  <c r="AC16" i="29"/>
  <c r="AC17" i="29"/>
  <c r="AC18" i="29"/>
  <c r="AC19" i="29"/>
  <c r="C5" i="29"/>
  <c r="C6" i="26"/>
  <c r="AC6" i="26"/>
  <c r="C7" i="26"/>
  <c r="AC7" i="26"/>
  <c r="C8" i="26"/>
  <c r="AC8" i="26"/>
  <c r="C9" i="26"/>
  <c r="AC9" i="26"/>
  <c r="C10" i="26"/>
  <c r="AC10" i="26"/>
  <c r="C11" i="26"/>
  <c r="AC11" i="26"/>
  <c r="C12" i="26"/>
  <c r="AC12" i="26"/>
  <c r="C13" i="26"/>
  <c r="AC13" i="26"/>
  <c r="C14" i="26"/>
  <c r="AC14" i="26"/>
  <c r="C15" i="26"/>
  <c r="AC15" i="26"/>
  <c r="C16" i="26"/>
  <c r="AC16" i="26"/>
  <c r="C17" i="26"/>
  <c r="AC17" i="26"/>
  <c r="C18" i="26"/>
  <c r="AC18" i="26"/>
  <c r="C19" i="26"/>
  <c r="AC19" i="26"/>
  <c r="C5" i="26"/>
  <c r="AC5" i="26"/>
  <c r="C6" i="23"/>
  <c r="AC6" i="23"/>
  <c r="C7" i="23"/>
  <c r="AC7" i="23"/>
  <c r="C8" i="23"/>
  <c r="AC8" i="23"/>
  <c r="C9" i="23"/>
  <c r="AC9" i="23"/>
  <c r="C10" i="23"/>
  <c r="AC10" i="23"/>
  <c r="C11" i="23"/>
  <c r="AC11" i="23"/>
  <c r="C12" i="23"/>
  <c r="AC12" i="23"/>
  <c r="C13" i="23"/>
  <c r="AC13" i="23"/>
  <c r="C14" i="23"/>
  <c r="AC14" i="23"/>
  <c r="C15" i="23"/>
  <c r="AC15" i="23"/>
  <c r="C16" i="23"/>
  <c r="AC16" i="23"/>
  <c r="C17" i="23"/>
  <c r="AC17" i="23"/>
  <c r="C18" i="23"/>
  <c r="AC18" i="23"/>
  <c r="C19" i="23"/>
  <c r="AC19" i="23"/>
  <c r="AC5" i="23"/>
  <c r="F5" i="35"/>
  <c r="B6" i="35"/>
  <c r="D6" i="35"/>
  <c r="B7" i="35"/>
  <c r="D7" i="35"/>
  <c r="A8" i="35"/>
  <c r="B8" i="35"/>
  <c r="D8" i="35"/>
  <c r="A9" i="35"/>
  <c r="B9" i="35"/>
  <c r="D9" i="35"/>
  <c r="A10" i="35"/>
  <c r="B10" i="35"/>
  <c r="D10" i="35"/>
  <c r="A11" i="35"/>
  <c r="B11" i="35"/>
  <c r="D11" i="35"/>
  <c r="A12" i="35"/>
  <c r="B12" i="35"/>
  <c r="D12" i="35"/>
  <c r="A13" i="35"/>
  <c r="B13" i="35"/>
  <c r="D13" i="35"/>
  <c r="A14" i="35"/>
  <c r="B14" i="35"/>
  <c r="D14" i="35"/>
  <c r="A15" i="35"/>
  <c r="B15" i="35"/>
  <c r="D15" i="35"/>
  <c r="A16" i="35"/>
  <c r="B16" i="35"/>
  <c r="D16" i="35"/>
  <c r="A17" i="35"/>
  <c r="B17" i="35"/>
  <c r="D17" i="35"/>
  <c r="A18" i="35"/>
  <c r="B18" i="35"/>
  <c r="D18" i="35"/>
  <c r="A19" i="35"/>
  <c r="B19" i="35"/>
  <c r="D19" i="35"/>
  <c r="B5" i="35"/>
  <c r="D5" i="35"/>
  <c r="AB6" i="32"/>
  <c r="B6" i="32"/>
  <c r="AA6" i="32"/>
  <c r="E6" i="32"/>
  <c r="AD6" i="32"/>
  <c r="AB7" i="32"/>
  <c r="B7" i="32"/>
  <c r="AA7" i="32"/>
  <c r="E7" i="32"/>
  <c r="AD7" i="32"/>
  <c r="A8" i="32"/>
  <c r="AB8" i="32"/>
  <c r="B8" i="32"/>
  <c r="AA8" i="32"/>
  <c r="E8" i="32"/>
  <c r="AD8" i="32"/>
  <c r="A9" i="32"/>
  <c r="AB9" i="32"/>
  <c r="B9" i="32"/>
  <c r="AA9" i="32"/>
  <c r="E9" i="32"/>
  <c r="AD9" i="32"/>
  <c r="A10" i="32"/>
  <c r="AB10" i="32"/>
  <c r="B10" i="32"/>
  <c r="AA10" i="32"/>
  <c r="E10" i="32"/>
  <c r="AD10" i="32"/>
  <c r="A11" i="32"/>
  <c r="AB11" i="32"/>
  <c r="B11" i="32"/>
  <c r="AA11" i="32"/>
  <c r="E11" i="32"/>
  <c r="AD11" i="32"/>
  <c r="A12" i="32"/>
  <c r="AB12" i="32"/>
  <c r="B12" i="32"/>
  <c r="AA12" i="32"/>
  <c r="E12" i="32"/>
  <c r="AD12" i="32"/>
  <c r="A13" i="32"/>
  <c r="AB13" i="32"/>
  <c r="B13" i="32"/>
  <c r="AA13" i="32"/>
  <c r="E13" i="32"/>
  <c r="AD13" i="32"/>
  <c r="A14" i="32"/>
  <c r="AB14" i="32"/>
  <c r="B14" i="32"/>
  <c r="AA14" i="32"/>
  <c r="E14" i="32"/>
  <c r="AD14" i="32"/>
  <c r="A15" i="32"/>
  <c r="AB15" i="32"/>
  <c r="B15" i="32"/>
  <c r="AA15" i="32"/>
  <c r="E15" i="32"/>
  <c r="AD15" i="32"/>
  <c r="A16" i="32"/>
  <c r="AB16" i="32"/>
  <c r="B16" i="32"/>
  <c r="AA16" i="32"/>
  <c r="E16" i="32"/>
  <c r="AD16" i="32"/>
  <c r="A17" i="32"/>
  <c r="AB17" i="32"/>
  <c r="B17" i="32"/>
  <c r="AA17" i="32"/>
  <c r="E17" i="32"/>
  <c r="AD17" i="32"/>
  <c r="A18" i="32"/>
  <c r="AB18" i="32"/>
  <c r="B18" i="32"/>
  <c r="AA18" i="32"/>
  <c r="E18" i="32"/>
  <c r="AD18" i="32"/>
  <c r="A19" i="32"/>
  <c r="AB19" i="32"/>
  <c r="B19" i="32"/>
  <c r="AA19" i="32"/>
  <c r="E19" i="32"/>
  <c r="AD19" i="32"/>
  <c r="B5" i="32"/>
  <c r="AA5" i="32"/>
  <c r="E5" i="32"/>
  <c r="AD5" i="32"/>
  <c r="AB5" i="32"/>
  <c r="AB6" i="26"/>
  <c r="B6" i="26"/>
  <c r="AA6" i="26"/>
  <c r="E6" i="26"/>
  <c r="AD6" i="26"/>
  <c r="AB7" i="26"/>
  <c r="B7" i="26"/>
  <c r="AA7" i="26"/>
  <c r="E7" i="26"/>
  <c r="AD7" i="26"/>
  <c r="A8" i="26"/>
  <c r="AB8" i="26"/>
  <c r="B8" i="26"/>
  <c r="AA8" i="26"/>
  <c r="E8" i="26"/>
  <c r="AD8" i="26"/>
  <c r="A9" i="26"/>
  <c r="AB9" i="26"/>
  <c r="B9" i="26"/>
  <c r="AA9" i="26"/>
  <c r="E9" i="26"/>
  <c r="AD9" i="26"/>
  <c r="A10" i="26"/>
  <c r="AB10" i="26"/>
  <c r="B10" i="26"/>
  <c r="AA10" i="26"/>
  <c r="E10" i="26"/>
  <c r="AD10" i="26"/>
  <c r="A11" i="26"/>
  <c r="AB11" i="26"/>
  <c r="B11" i="26"/>
  <c r="AA11" i="26"/>
  <c r="E11" i="26"/>
  <c r="AD11" i="26"/>
  <c r="A12" i="26"/>
  <c r="AB12" i="26"/>
  <c r="B12" i="26"/>
  <c r="AA12" i="26"/>
  <c r="E12" i="26"/>
  <c r="AD12" i="26"/>
  <c r="A13" i="26"/>
  <c r="AB13" i="26"/>
  <c r="B13" i="26"/>
  <c r="AA13" i="26"/>
  <c r="E13" i="26"/>
  <c r="AD13" i="26"/>
  <c r="A14" i="26"/>
  <c r="AB14" i="26"/>
  <c r="B14" i="26"/>
  <c r="AA14" i="26"/>
  <c r="E14" i="26"/>
  <c r="AD14" i="26"/>
  <c r="A15" i="26"/>
  <c r="AB15" i="26"/>
  <c r="B15" i="26"/>
  <c r="AA15" i="26"/>
  <c r="E15" i="26"/>
  <c r="AD15" i="26"/>
  <c r="A16" i="26"/>
  <c r="AB16" i="26"/>
  <c r="B16" i="26"/>
  <c r="AA16" i="26"/>
  <c r="E16" i="26"/>
  <c r="AD16" i="26"/>
  <c r="A17" i="26"/>
  <c r="AB17" i="26"/>
  <c r="B17" i="26"/>
  <c r="AA17" i="26"/>
  <c r="E17" i="26"/>
  <c r="AD17" i="26"/>
  <c r="A18" i="26"/>
  <c r="AB18" i="26"/>
  <c r="B18" i="26"/>
  <c r="AA18" i="26"/>
  <c r="E18" i="26"/>
  <c r="AD18" i="26"/>
  <c r="A19" i="26"/>
  <c r="AB19" i="26"/>
  <c r="B19" i="26"/>
  <c r="AA19" i="26"/>
  <c r="E19" i="26"/>
  <c r="AD19" i="26"/>
  <c r="B5" i="26"/>
  <c r="AA5" i="26"/>
  <c r="E5" i="26"/>
  <c r="AD5" i="26"/>
  <c r="AB5" i="26"/>
  <c r="AB6" i="23"/>
  <c r="AA6" i="23"/>
  <c r="AB7" i="23"/>
  <c r="AA7" i="23"/>
  <c r="A8" i="23"/>
  <c r="AB8" i="23"/>
  <c r="B8" i="23"/>
  <c r="AA8" i="23"/>
  <c r="A9" i="23"/>
  <c r="AB9" i="23"/>
  <c r="B9" i="23"/>
  <c r="AA9" i="23"/>
  <c r="A10" i="23"/>
  <c r="AB10" i="23"/>
  <c r="B10" i="23"/>
  <c r="AA10" i="23"/>
  <c r="A11" i="23"/>
  <c r="AB11" i="23"/>
  <c r="B11" i="23"/>
  <c r="AA11" i="23"/>
  <c r="A12" i="23"/>
  <c r="AB12" i="23"/>
  <c r="B12" i="23"/>
  <c r="AA12" i="23"/>
  <c r="A13" i="23"/>
  <c r="AB13" i="23"/>
  <c r="B13" i="23"/>
  <c r="AA13" i="23"/>
  <c r="A14" i="23"/>
  <c r="AB14" i="23"/>
  <c r="B14" i="23"/>
  <c r="AA14" i="23"/>
  <c r="A15" i="23"/>
  <c r="AB15" i="23"/>
  <c r="B15" i="23"/>
  <c r="AA15" i="23"/>
  <c r="A16" i="23"/>
  <c r="AB16" i="23"/>
  <c r="B16" i="23"/>
  <c r="AA16" i="23"/>
  <c r="A17" i="23"/>
  <c r="AB17" i="23"/>
  <c r="B17" i="23"/>
  <c r="AA17" i="23"/>
  <c r="A18" i="23"/>
  <c r="AB18" i="23"/>
  <c r="B18" i="23"/>
  <c r="AA18" i="23"/>
  <c r="A19" i="23"/>
  <c r="AB19" i="23"/>
  <c r="B19" i="23"/>
  <c r="AA19" i="23"/>
  <c r="AA5" i="23"/>
  <c r="AB5" i="23"/>
  <c r="AA6" i="29"/>
  <c r="AD6" i="29"/>
  <c r="AA7" i="29"/>
  <c r="AD7" i="29"/>
  <c r="B5" i="29"/>
  <c r="AA5" i="29"/>
  <c r="E5" i="29"/>
  <c r="AD5" i="29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5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F7" i="1"/>
  <c r="AF11" i="1"/>
  <c r="AF15" i="1"/>
  <c r="AF18" i="1"/>
  <c r="AF10" i="1"/>
  <c r="AF9" i="1"/>
  <c r="AF12" i="1"/>
  <c r="AE17" i="1"/>
  <c r="AE19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I20" i="1"/>
  <c r="AG6" i="1"/>
  <c r="AG7" i="1"/>
  <c r="AG10" i="1"/>
  <c r="AG11" i="1"/>
  <c r="AG14" i="1"/>
  <c r="AG16" i="1"/>
  <c r="AG17" i="1"/>
  <c r="AG18" i="1"/>
  <c r="AG19" i="1"/>
  <c r="L21" i="35"/>
  <c r="M21" i="35"/>
  <c r="J21" i="35"/>
  <c r="K21" i="35"/>
  <c r="G21" i="35"/>
  <c r="H21" i="35"/>
  <c r="M6" i="35"/>
  <c r="M7" i="35"/>
  <c r="M8" i="35"/>
  <c r="M9" i="35"/>
  <c r="M10" i="35"/>
  <c r="M11" i="35"/>
  <c r="M12" i="35"/>
  <c r="M13" i="35"/>
  <c r="M14" i="35"/>
  <c r="M15" i="35"/>
  <c r="M16" i="35"/>
  <c r="M17" i="35"/>
  <c r="M18" i="35"/>
  <c r="M19" i="35"/>
  <c r="M20" i="35"/>
  <c r="K6" i="35"/>
  <c r="K7" i="35"/>
  <c r="K8" i="35"/>
  <c r="K9" i="35"/>
  <c r="K10" i="35"/>
  <c r="K11" i="35"/>
  <c r="K12" i="35"/>
  <c r="K13" i="35"/>
  <c r="K14" i="35"/>
  <c r="K15" i="35"/>
  <c r="K16" i="35"/>
  <c r="K17" i="35"/>
  <c r="K18" i="35"/>
  <c r="K19" i="35"/>
  <c r="K20" i="35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E21" i="35"/>
  <c r="F21" i="35"/>
  <c r="F6" i="35"/>
  <c r="F7" i="35"/>
  <c r="F8" i="35"/>
  <c r="F9" i="35"/>
  <c r="F10" i="35"/>
  <c r="F11" i="35"/>
  <c r="F12" i="35"/>
  <c r="F13" i="35"/>
  <c r="F14" i="35"/>
  <c r="F15" i="35"/>
  <c r="F16" i="35"/>
  <c r="F17" i="35"/>
  <c r="F18" i="35"/>
  <c r="F19" i="35"/>
  <c r="F20" i="35"/>
  <c r="M5" i="35"/>
  <c r="K5" i="35"/>
  <c r="H5" i="35"/>
  <c r="AG9" i="1"/>
  <c r="AK17" i="23"/>
  <c r="AK18" i="23"/>
  <c r="AF14" i="1"/>
  <c r="AE9" i="1"/>
  <c r="AE18" i="1"/>
  <c r="AE10" i="1"/>
  <c r="AF16" i="1"/>
  <c r="AB21" i="1"/>
  <c r="AA21" i="1"/>
  <c r="AG5" i="1"/>
  <c r="Z21" i="1"/>
  <c r="AC21" i="1"/>
  <c r="AD21" i="1"/>
  <c r="O21" i="35"/>
  <c r="AB21" i="23"/>
  <c r="AC21" i="23"/>
  <c r="AH21" i="32"/>
  <c r="AI21" i="32"/>
  <c r="AJ21" i="32"/>
  <c r="AH21" i="29"/>
  <c r="AI21" i="26"/>
  <c r="AJ21" i="26"/>
  <c r="AG12" i="1"/>
  <c r="AG15" i="1"/>
  <c r="AF8" i="1"/>
  <c r="AE14" i="1"/>
  <c r="AE8" i="1"/>
  <c r="AE13" i="1"/>
  <c r="AF13" i="1"/>
  <c r="AF6" i="1"/>
  <c r="AG13" i="1"/>
  <c r="AE16" i="1"/>
  <c r="AH16" i="1"/>
  <c r="AI16" i="1"/>
  <c r="AJ16" i="1"/>
  <c r="AH18" i="1"/>
  <c r="AI18" i="1"/>
  <c r="AJ18" i="1"/>
  <c r="AK16" i="23"/>
  <c r="AG8" i="1"/>
  <c r="AF19" i="1"/>
  <c r="AE5" i="1"/>
  <c r="AE15" i="1"/>
  <c r="AH15" i="1"/>
  <c r="AI15" i="1"/>
  <c r="AJ15" i="1"/>
  <c r="AE6" i="1"/>
  <c r="O10" i="35"/>
  <c r="O8" i="35"/>
  <c r="O13" i="35"/>
  <c r="AG21" i="1"/>
  <c r="AI21" i="29"/>
  <c r="AJ21" i="29"/>
  <c r="O17" i="35"/>
  <c r="AF5" i="1"/>
  <c r="AF21" i="1"/>
  <c r="AH19" i="1"/>
  <c r="AI19" i="1"/>
  <c r="AJ19" i="1"/>
  <c r="AE12" i="1"/>
  <c r="AE7" i="1"/>
  <c r="AE21" i="1"/>
  <c r="AE11" i="1"/>
  <c r="O14" i="35"/>
  <c r="AF17" i="1"/>
  <c r="AH17" i="1"/>
  <c r="AI17" i="1"/>
  <c r="AJ17" i="1"/>
  <c r="AK19" i="29"/>
  <c r="AK18" i="29"/>
  <c r="AK17" i="29"/>
  <c r="AK16" i="29"/>
  <c r="AK16" i="26"/>
  <c r="AK19" i="26"/>
  <c r="AK15" i="26"/>
  <c r="AK15" i="23"/>
  <c r="AH21" i="1"/>
  <c r="AI21" i="1"/>
  <c r="AK17" i="26"/>
  <c r="O9" i="35"/>
  <c r="AK18" i="26"/>
  <c r="O12" i="35"/>
  <c r="O11" i="35"/>
  <c r="O18" i="35"/>
  <c r="O16" i="35"/>
  <c r="O19" i="35"/>
  <c r="O15" i="35"/>
  <c r="AK15" i="29"/>
  <c r="AJ21" i="1"/>
  <c r="AA21" i="23"/>
  <c r="Z21" i="23"/>
  <c r="AG21" i="23"/>
  <c r="AF5" i="23"/>
  <c r="AF21" i="23"/>
  <c r="W21" i="23"/>
  <c r="T21" i="23"/>
  <c r="O7" i="35"/>
  <c r="K21" i="23"/>
  <c r="AH5" i="23"/>
  <c r="AI5" i="23"/>
  <c r="AJ5" i="23"/>
  <c r="AK5" i="26"/>
  <c r="AE5" i="23"/>
  <c r="O6" i="35"/>
  <c r="AE6" i="23"/>
  <c r="N21" i="23"/>
  <c r="AK7" i="23"/>
  <c r="AE7" i="23"/>
  <c r="AK5" i="23"/>
  <c r="AK5" i="29"/>
  <c r="AK5" i="32"/>
  <c r="AK21" i="26"/>
  <c r="AH21" i="23"/>
  <c r="AE21" i="23"/>
  <c r="AK21" i="29"/>
  <c r="AK21" i="32"/>
  <c r="O5" i="35"/>
  <c r="AI21" i="23"/>
  <c r="AK6" i="23"/>
  <c r="AJ21" i="23"/>
  <c r="AK21" i="23"/>
</calcChain>
</file>

<file path=xl/sharedStrings.xml><?xml version="1.0" encoding="utf-8"?>
<sst xmlns="http://schemas.openxmlformats.org/spreadsheetml/2006/main" count="490" uniqueCount="133">
  <si>
    <t>Unit 1  Grades</t>
  </si>
  <si>
    <t>Listening</t>
  </si>
  <si>
    <t>Reading</t>
  </si>
  <si>
    <t>Speaking</t>
  </si>
  <si>
    <t>UNIT REPORT</t>
  </si>
  <si>
    <t>GPA</t>
  </si>
  <si>
    <t>Name</t>
  </si>
  <si>
    <t>姓名</t>
  </si>
  <si>
    <t>Unit</t>
  </si>
  <si>
    <t>Rank</t>
  </si>
  <si>
    <t>SSN</t>
  </si>
  <si>
    <t>L2P1</t>
  </si>
  <si>
    <t>L2P2</t>
  </si>
  <si>
    <t>L2P3</t>
  </si>
  <si>
    <t>L2C</t>
  </si>
  <si>
    <t>L3P1</t>
  </si>
  <si>
    <t>LTest AVG</t>
  </si>
  <si>
    <t>Mid-Unit</t>
  </si>
  <si>
    <t>Unit Test</t>
  </si>
  <si>
    <t>UNIT  AVG</t>
  </si>
  <si>
    <t>L3P2</t>
  </si>
  <si>
    <t>L3p3</t>
  </si>
  <si>
    <t>L4P1</t>
  </si>
  <si>
    <t>L4P3</t>
  </si>
  <si>
    <t>TL5</t>
  </si>
  <si>
    <t xml:space="preserve">Unit Test </t>
  </si>
  <si>
    <t>UNIT AVG</t>
  </si>
  <si>
    <t xml:space="preserve">Mid-Unit  </t>
  </si>
  <si>
    <t>CHINESE</t>
  </si>
  <si>
    <t>ENGLISH</t>
  </si>
  <si>
    <t>L</t>
  </si>
  <si>
    <t>R</t>
  </si>
  <si>
    <t>S</t>
  </si>
  <si>
    <t>UNIT GPA</t>
  </si>
  <si>
    <t>GPA LETTER</t>
  </si>
  <si>
    <t>GPA SCORES</t>
  </si>
  <si>
    <t>何達偉</t>
  </si>
  <si>
    <t>D Co</t>
  </si>
  <si>
    <t>1234</t>
  </si>
  <si>
    <t>谭爱龙</t>
  </si>
  <si>
    <t>CIDU</t>
  </si>
  <si>
    <t>1235</t>
  </si>
  <si>
    <t>戴文凯</t>
  </si>
  <si>
    <t>E Co</t>
  </si>
  <si>
    <t>1236</t>
  </si>
  <si>
    <t>English19</t>
  </si>
  <si>
    <t>中文19</t>
  </si>
  <si>
    <t>1252</t>
  </si>
  <si>
    <t>English20</t>
  </si>
  <si>
    <t>中文20</t>
  </si>
  <si>
    <t>1253</t>
  </si>
  <si>
    <t>English21</t>
  </si>
  <si>
    <t>中文21</t>
  </si>
  <si>
    <t>1254</t>
  </si>
  <si>
    <t>English22</t>
  </si>
  <si>
    <t>中文22</t>
  </si>
  <si>
    <t>1255</t>
  </si>
  <si>
    <t>English23</t>
  </si>
  <si>
    <t>中文23</t>
  </si>
  <si>
    <t>1256</t>
  </si>
  <si>
    <t>English24</t>
  </si>
  <si>
    <t>中文24</t>
  </si>
  <si>
    <t>1257</t>
  </si>
  <si>
    <t>English25</t>
  </si>
  <si>
    <t>中文25</t>
  </si>
  <si>
    <t>1258</t>
  </si>
  <si>
    <t>English26</t>
  </si>
  <si>
    <t>中文26</t>
  </si>
  <si>
    <t>1259</t>
  </si>
  <si>
    <t>English27</t>
  </si>
  <si>
    <t>中文27</t>
  </si>
  <si>
    <t>1260</t>
  </si>
  <si>
    <t>English28</t>
  </si>
  <si>
    <t>中文28</t>
  </si>
  <si>
    <t>1261</t>
  </si>
  <si>
    <t>English29</t>
  </si>
  <si>
    <t>中文29</t>
  </si>
  <si>
    <t>1262</t>
  </si>
  <si>
    <t>English30</t>
  </si>
  <si>
    <t>中文30</t>
  </si>
  <si>
    <t>1263</t>
  </si>
  <si>
    <t>Class Average</t>
  </si>
  <si>
    <t>Score</t>
  </si>
  <si>
    <t>Grade</t>
  </si>
  <si>
    <t xml:space="preserve"> </t>
  </si>
  <si>
    <t>F</t>
  </si>
  <si>
    <t>D-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</si>
  <si>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</si>
  <si>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</si>
  <si>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</si>
  <si>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</si>
  <si>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</si>
  <si>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</si>
  <si>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</si>
  <si>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</si>
  <si>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</si>
  <si>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</si>
  <si>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E Co</t>
    <phoneticPr fontId="0" type="noConversion"/>
  </si>
  <si>
    <t>D Co</t>
    <phoneticPr fontId="0" type="noConversion"/>
  </si>
  <si>
    <t>IWTC</t>
  </si>
  <si>
    <t>314 TRS</t>
    <phoneticPr fontId="0" type="noConversion"/>
  </si>
  <si>
    <t>MCD</t>
    <phoneticPr fontId="0" type="noConversion"/>
  </si>
  <si>
    <t>B Co</t>
  </si>
  <si>
    <t>Unit 2 Grades</t>
  </si>
  <si>
    <t>L72</t>
  </si>
  <si>
    <t>L73</t>
  </si>
  <si>
    <t>L81</t>
  </si>
  <si>
    <t>L82</t>
  </si>
  <si>
    <t>L83</t>
  </si>
  <si>
    <t>L91</t>
  </si>
  <si>
    <t>L10</t>
  </si>
  <si>
    <t>L111</t>
  </si>
  <si>
    <t>L112</t>
  </si>
  <si>
    <t>L113</t>
  </si>
  <si>
    <t>CGPA</t>
  </si>
  <si>
    <t>E5</t>
  </si>
  <si>
    <t>E4</t>
  </si>
  <si>
    <t>Unit 3 Grades</t>
  </si>
  <si>
    <t>TL1</t>
  </si>
  <si>
    <t>TL2</t>
  </si>
  <si>
    <t>TL3</t>
  </si>
  <si>
    <t>TL4</t>
  </si>
  <si>
    <t xml:space="preserve">Mid-Unit </t>
  </si>
  <si>
    <t>Unit 4 Grades</t>
  </si>
  <si>
    <t>Unit 5 Grades</t>
  </si>
  <si>
    <t>ICPT &amp; Other Required Tests</t>
  </si>
  <si>
    <t>ICPT 101</t>
  </si>
  <si>
    <t>ICPT 102</t>
  </si>
  <si>
    <t xml:space="preserve">PROFIPT I </t>
  </si>
  <si>
    <t>Term 1 CGPA</t>
  </si>
  <si>
    <t>Student A</t>
  </si>
  <si>
    <t>Student B</t>
  </si>
  <si>
    <t>Student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</si>
</sst>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12">
    <font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28"/>
      <color indexed="10"/>
      <name val="Times New Roman"/>
      <family val="1"/>
    </font>
    <font>
      <sz val="10"/>
      <name val="宋体"/>
      <charset val="134"/>
    </font>
    <font>
      <b/>
      <sz val="14"/>
      <name val="Arial"/>
      <family val="2"/>
    </font>
    <font>
      <b/>
      <sz val="12"/>
      <name val="Arial"/>
      <family val="2"/>
    </font>
    <font>
      <sz val="14"/>
      <name val="Calibri"/>
      <family val="2"/>
    </font>
    <font>
      <b/>
      <sz val="10"/>
      <name val="Arial"/>
      <family val="2"/>
    </font>
    <font>
      <sz val="12"/>
      <color rgb="FF000000"/>
      <name val="PingFang TC"/>
      <family val="2"/>
      <charset val="136"/>
    </font>
    <font>
      <sz val="12"/>
      <name val="SimSun"/>
      <charset val="134"/>
    </font>
    <font>
      <sz val="12"/>
      <color rgb="FF000000"/>
      <name val="SimSun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D9D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0" xfId="0" applyFont="1"/>
    <xf numFmtId="49" fontId="0" fillId="0" borderId="0" xfId="0" applyNumberFormat="1" applyAlignment="1">
      <alignment horizontal="center"/>
    </xf>
    <xf numFmtId="0" fontId="2" fillId="3" borderId="0" xfId="0" applyFont="1" applyFill="1"/>
    <xf numFmtId="0" fontId="2" fillId="4" borderId="0" xfId="0" applyFont="1" applyFill="1"/>
    <xf numFmtId="0" fontId="2" fillId="4" borderId="2" xfId="0" applyFont="1" applyFill="1" applyBorder="1"/>
    <xf numFmtId="0" fontId="4" fillId="0" borderId="0" xfId="0" applyFont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7" borderId="5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8" borderId="3" xfId="0" applyNumberFormat="1" applyFill="1" applyBorder="1" applyAlignment="1">
      <alignment horizontal="center"/>
    </xf>
    <xf numFmtId="0" fontId="0" fillId="0" borderId="5" xfId="0" applyBorder="1"/>
    <xf numFmtId="0" fontId="1" fillId="0" borderId="0" xfId="0" applyFont="1"/>
    <xf numFmtId="0" fontId="1" fillId="0" borderId="0" xfId="0" applyFont="1" applyAlignment="1">
      <alignment horizontal="right"/>
    </xf>
    <xf numFmtId="0" fontId="1" fillId="6" borderId="0" xfId="0" applyFont="1" applyFill="1" applyAlignment="1">
      <alignment horizontal="right"/>
    </xf>
    <xf numFmtId="0" fontId="1" fillId="6" borderId="0" xfId="0" applyFont="1" applyFill="1"/>
    <xf numFmtId="0" fontId="1" fillId="5" borderId="0" xfId="0" applyFont="1" applyFill="1"/>
    <xf numFmtId="0" fontId="1" fillId="9" borderId="0" xfId="0" applyFont="1" applyFill="1"/>
    <xf numFmtId="0" fontId="5" fillId="1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11" borderId="0" xfId="0" applyFont="1" applyFill="1"/>
    <xf numFmtId="0" fontId="0" fillId="11" borderId="0" xfId="0" applyFill="1"/>
    <xf numFmtId="0" fontId="0" fillId="10" borderId="0" xfId="0" applyFill="1"/>
    <xf numFmtId="0" fontId="0" fillId="10" borderId="0" xfId="0" applyFill="1" applyAlignment="1">
      <alignment horizontal="center"/>
    </xf>
    <xf numFmtId="0" fontId="6" fillId="10" borderId="0" xfId="0" applyFont="1" applyFill="1" applyAlignment="1">
      <alignment horizontal="center"/>
    </xf>
    <xf numFmtId="0" fontId="4" fillId="0" borderId="5" xfId="0" applyFon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8" borderId="5" xfId="0" applyFill="1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7" fillId="0" borderId="0" xfId="0" applyFont="1"/>
    <xf numFmtId="164" fontId="0" fillId="0" borderId="5" xfId="0" applyNumberFormat="1" applyBorder="1" applyAlignment="1">
      <alignment horizontal="center"/>
    </xf>
    <xf numFmtId="0" fontId="0" fillId="0" borderId="6" xfId="0" applyBorder="1"/>
    <xf numFmtId="164" fontId="0" fillId="8" borderId="5" xfId="0" applyNumberFormat="1" applyFill="1" applyBorder="1" applyAlignment="1">
      <alignment horizontal="center"/>
    </xf>
    <xf numFmtId="164" fontId="0" fillId="8" borderId="5" xfId="0" applyNumberFormat="1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8" xfId="0" applyBorder="1"/>
    <xf numFmtId="49" fontId="0" fillId="0" borderId="8" xfId="0" applyNumberFormat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center" wrapText="1"/>
    </xf>
    <xf numFmtId="164" fontId="0" fillId="8" borderId="5" xfId="0" applyNumberFormat="1" applyFill="1" applyBorder="1" applyAlignment="1">
      <alignment horizontal="center" wrapText="1"/>
    </xf>
    <xf numFmtId="0" fontId="0" fillId="9" borderId="0" xfId="0" applyFill="1"/>
    <xf numFmtId="0" fontId="2" fillId="2" borderId="0" xfId="0" applyFont="1" applyFill="1" applyAlignment="1">
      <alignment horizontal="left"/>
    </xf>
    <xf numFmtId="164" fontId="0" fillId="12" borderId="3" xfId="0" applyNumberFormat="1" applyFill="1" applyBorder="1" applyAlignment="1">
      <alignment horizontal="center"/>
    </xf>
    <xf numFmtId="164" fontId="0" fillId="12" borderId="5" xfId="0" applyNumberFormat="1" applyFill="1" applyBorder="1" applyAlignment="1">
      <alignment horizontal="center"/>
    </xf>
    <xf numFmtId="164" fontId="0" fillId="12" borderId="3" xfId="0" applyNumberFormat="1" applyFill="1" applyBorder="1" applyAlignment="1">
      <alignment horizontal="center" wrapText="1"/>
    </xf>
    <xf numFmtId="164" fontId="0" fillId="12" borderId="7" xfId="0" applyNumberFormat="1" applyFill="1" applyBorder="1" applyAlignment="1">
      <alignment horizontal="center" wrapText="1"/>
    </xf>
    <xf numFmtId="164" fontId="0" fillId="12" borderId="6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11" fillId="13" borderId="10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9" fillId="13" borderId="9" xfId="0" applyFont="1" applyFill="1" applyBorder="1" applyAlignment="1">
      <alignment horizontal="left" vertical="top"/>
    </xf>
    <xf numFmtId="0" fontId="8" fillId="0" borderId="5" xfId="0" applyFont="1" applyBorder="1"/>
  </cellXfs>
  <cellStyles count="1">
    <cellStyle name="Normal" xfId="0" builtinId="0"/>
  </cellStyles>
  <dxfs count="7">
    <dxf>
      <font>
        <b val="0"/>
        <i/>
        <color rgb="FF9C0006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238125</xdr:colOff>
      <xdr:row>0</xdr:row>
      <xdr:rowOff>409575</xdr:rowOff>
    </xdr:from>
    <xdr:to>
      <xdr:col>35</xdr:col>
      <xdr:colOff>266700</xdr:colOff>
      <xdr:row>2</xdr:row>
      <xdr:rowOff>171450</xdr:rowOff>
    </xdr:to>
    <xdr:sp macro="" textlink="">
      <xdr:nvSpPr>
        <xdr:cNvPr id="1082" name="Line 12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ShapeType="1"/>
        </xdr:cNvSpPr>
      </xdr:nvSpPr>
      <xdr:spPr bwMode="auto">
        <a:xfrm flipH="1">
          <a:off x="26870025" y="409575"/>
          <a:ext cx="28575" cy="37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203200</xdr:colOff>
          <xdr:row>0</xdr:row>
          <xdr:rowOff>88900</xdr:rowOff>
        </xdr:from>
        <xdr:to>
          <xdr:col>38</xdr:col>
          <xdr:colOff>177800</xdr:colOff>
          <xdr:row>0</xdr:row>
          <xdr:rowOff>431800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33CCCC" mc:Ignorable="a14" a14:legacySpreadsheetColorIndex="4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4_Document.doc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70"/>
  <sheetViews>
    <sheetView workbookViewId="0">
      <pane xSplit="5" ySplit="4" topLeftCell="AF5" activePane="bottomRight" state="frozen"/>
      <selection pane="topRight" activeCell="D1" sqref="D1"/>
      <selection pane="bottomLeft" activeCell="A5" sqref="A5"/>
      <selection pane="bottomRight" activeCell="A8" sqref="A8:XFD22"/>
    </sheetView>
  </sheetViews>
  <sheetFormatPr baseColWidth="10" defaultColWidth="8.83203125" defaultRowHeight="13"/>
  <cols>
    <col min="1" max="1" width="29" customWidth="1"/>
    <col min="2" max="2" width="8.6640625" customWidth="1"/>
    <col min="3" max="3" width="9.83203125" customWidth="1"/>
    <col min="4" max="4" width="7.5" style="1" customWidth="1"/>
    <col min="5" max="5" width="7.33203125" customWidth="1"/>
    <col min="6" max="6" width="6.5" customWidth="1"/>
    <col min="7" max="10" width="5.6640625" customWidth="1"/>
    <col min="11" max="11" width="7.33203125" customWidth="1"/>
    <col min="12" max="12" width="6.83203125" customWidth="1"/>
    <col min="13" max="13" width="7" customWidth="1"/>
    <col min="14" max="14" width="8.5" customWidth="1"/>
    <col min="15" max="19" width="5.6640625" customWidth="1"/>
    <col min="20" max="20" width="8.5" customWidth="1"/>
    <col min="21" max="21" width="7.5" customWidth="1"/>
    <col min="22" max="22" width="6.83203125" customWidth="1"/>
    <col min="23" max="24" width="8.5" customWidth="1"/>
    <col min="25" max="25" width="6.33203125" customWidth="1"/>
    <col min="26" max="26" width="8.5" customWidth="1"/>
    <col min="27" max="27" width="8.83203125" customWidth="1"/>
    <col min="28" max="28" width="9.33203125" customWidth="1"/>
    <col min="29" max="33" width="8.5" customWidth="1"/>
    <col min="34" max="34" width="8.83203125" style="1"/>
    <col min="36" max="36" width="8.83203125" style="1"/>
  </cols>
  <sheetData>
    <row r="1" spans="1:36" ht="35">
      <c r="A1" s="4" t="s">
        <v>0</v>
      </c>
      <c r="C1" s="4"/>
      <c r="D1" s="69"/>
    </row>
    <row r="3" spans="1:36" ht="20">
      <c r="A3" s="2"/>
      <c r="B3" s="3"/>
      <c r="C3" s="2"/>
      <c r="D3" s="3"/>
      <c r="E3" s="3"/>
      <c r="F3" s="63" t="s">
        <v>1</v>
      </c>
      <c r="G3" s="3"/>
      <c r="H3" s="3"/>
      <c r="I3" s="3"/>
      <c r="J3" s="3"/>
      <c r="K3" s="3"/>
      <c r="L3" s="3"/>
      <c r="M3" s="2"/>
      <c r="N3" s="2"/>
      <c r="O3" s="6" t="s">
        <v>2</v>
      </c>
      <c r="P3" s="6"/>
      <c r="Q3" s="6"/>
      <c r="R3" s="6"/>
      <c r="S3" s="6"/>
      <c r="T3" s="6"/>
      <c r="U3" s="6"/>
      <c r="V3" s="6"/>
      <c r="W3" s="6"/>
      <c r="X3" s="7" t="s">
        <v>3</v>
      </c>
      <c r="Y3" s="7"/>
      <c r="Z3" s="8"/>
      <c r="AA3" s="35" t="s">
        <v>4</v>
      </c>
      <c r="AB3" s="35"/>
      <c r="AC3" s="35"/>
      <c r="AD3" s="35"/>
      <c r="AE3" s="35"/>
      <c r="AF3" s="36"/>
      <c r="AG3" s="36"/>
      <c r="AH3" s="30" t="s">
        <v>5</v>
      </c>
      <c r="AI3" s="38"/>
      <c r="AJ3" s="38"/>
    </row>
    <row r="4" spans="1:36" ht="29" thickBot="1">
      <c r="A4" t="s">
        <v>6</v>
      </c>
      <c r="B4" s="9" t="s">
        <v>7</v>
      </c>
      <c r="C4" t="s">
        <v>8</v>
      </c>
      <c r="D4" s="1" t="s">
        <v>9</v>
      </c>
      <c r="E4" s="1" t="s">
        <v>10</v>
      </c>
      <c r="F4" s="42" t="s">
        <v>11</v>
      </c>
      <c r="G4" s="42" t="s">
        <v>12</v>
      </c>
      <c r="H4" s="42" t="s">
        <v>13</v>
      </c>
      <c r="I4" s="42" t="s">
        <v>14</v>
      </c>
      <c r="J4" s="42" t="s">
        <v>15</v>
      </c>
      <c r="K4" s="54" t="s">
        <v>16</v>
      </c>
      <c r="L4" s="54" t="s">
        <v>17</v>
      </c>
      <c r="M4" s="54" t="s">
        <v>18</v>
      </c>
      <c r="N4" s="54" t="s">
        <v>19</v>
      </c>
      <c r="O4" s="42" t="s">
        <v>20</v>
      </c>
      <c r="P4" s="42" t="s">
        <v>21</v>
      </c>
      <c r="Q4" s="42" t="s">
        <v>22</v>
      </c>
      <c r="R4" s="42" t="s">
        <v>23</v>
      </c>
      <c r="S4" s="42" t="s">
        <v>24</v>
      </c>
      <c r="T4" s="54" t="s">
        <v>16</v>
      </c>
      <c r="U4" s="54" t="s">
        <v>17</v>
      </c>
      <c r="V4" s="54" t="s">
        <v>25</v>
      </c>
      <c r="W4" s="54" t="s">
        <v>26</v>
      </c>
      <c r="X4" s="54" t="s">
        <v>27</v>
      </c>
      <c r="Y4" s="54" t="s">
        <v>25</v>
      </c>
      <c r="Z4" s="54" t="s">
        <v>19</v>
      </c>
      <c r="AA4" s="54" t="s">
        <v>28</v>
      </c>
      <c r="AB4" s="54" t="s">
        <v>29</v>
      </c>
      <c r="AC4" s="48" t="str">
        <f t="shared" ref="AC4:AC19" si="0">C4</f>
        <v>Unit</v>
      </c>
      <c r="AD4" s="54" t="s">
        <v>10</v>
      </c>
      <c r="AE4" s="54" t="s">
        <v>30</v>
      </c>
      <c r="AF4" s="54" t="s">
        <v>31</v>
      </c>
      <c r="AG4" s="54" t="s">
        <v>32</v>
      </c>
      <c r="AH4" s="42" t="s">
        <v>33</v>
      </c>
      <c r="AI4" s="54" t="s">
        <v>34</v>
      </c>
      <c r="AJ4" s="54" t="s">
        <v>35</v>
      </c>
    </row>
    <row r="5" spans="1:36" ht="20" thickBot="1">
      <c r="A5" s="46" t="s">
        <v>130</v>
      </c>
      <c r="B5" s="75" t="s">
        <v>36</v>
      </c>
      <c r="C5" s="23" t="s">
        <v>37</v>
      </c>
      <c r="D5" s="42"/>
      <c r="E5" s="41" t="s">
        <v>38</v>
      </c>
      <c r="F5" s="20">
        <v>86</v>
      </c>
      <c r="G5" s="20">
        <v>86</v>
      </c>
      <c r="H5" s="20">
        <v>103</v>
      </c>
      <c r="I5" s="20">
        <v>90</v>
      </c>
      <c r="J5" s="20">
        <v>92</v>
      </c>
      <c r="K5" s="10">
        <f t="shared" ref="K5:K19" si="1">AVERAGE(F5:J5)</f>
        <v>91.4</v>
      </c>
      <c r="L5" s="64">
        <v>94</v>
      </c>
      <c r="M5" s="11">
        <v>90</v>
      </c>
      <c r="N5" s="12">
        <f>K5*0.1+L5*0.2+M5*0.7</f>
        <v>90.94</v>
      </c>
      <c r="O5" s="20">
        <v>99</v>
      </c>
      <c r="P5" s="20">
        <v>91</v>
      </c>
      <c r="Q5" s="20">
        <v>84</v>
      </c>
      <c r="R5" s="20">
        <v>94</v>
      </c>
      <c r="S5" s="20">
        <v>105</v>
      </c>
      <c r="T5" s="10">
        <f t="shared" ref="T5:T19" si="2">AVERAGE(O5:S5)</f>
        <v>94.6</v>
      </c>
      <c r="U5" s="64">
        <v>94</v>
      </c>
      <c r="V5" s="11">
        <v>89</v>
      </c>
      <c r="W5" s="13">
        <f>T5*0.1+U5*0.2+V5*0.7</f>
        <v>90.56</v>
      </c>
      <c r="X5" s="64">
        <v>100</v>
      </c>
      <c r="Y5" s="11">
        <v>89</v>
      </c>
      <c r="Z5" s="12">
        <f>X5*0.3+Y5*0.7</f>
        <v>92.3</v>
      </c>
      <c r="AA5" s="12" t="str">
        <f>B5</f>
        <v>何達偉</v>
      </c>
      <c r="AB5" s="12" t="str">
        <f t="shared" ref="AB5:AB19" si="3">A5</f>
        <v>Student A</v>
      </c>
      <c r="AC5" s="12" t="str">
        <f t="shared" si="0"/>
        <v>D Co</v>
      </c>
      <c r="AD5" s="12" t="str">
        <f t="shared" ref="AD5:AD19" si="4">E5</f>
        <v>1234</v>
      </c>
      <c r="AE5" s="12" t="str">
        <f>VLOOKUP(N5,$A$36:$B$48,2)</f>
        <v>B+</v>
      </c>
      <c r="AF5" s="12" t="str">
        <f>VLOOKUP(W5,$A$36:$B$48,2)</f>
        <v>B+</v>
      </c>
      <c r="AG5" s="12" t="str">
        <f>VLOOKUP(Z5,$A$36:$B$48,2)</f>
        <v>A-</v>
      </c>
      <c r="AH5" s="53">
        <f t="shared" ref="AH5:AH19" si="5">N5*0.4+W5*0.4+Z5*0.2</f>
        <v>91.06</v>
      </c>
      <c r="AI5" s="12" t="str">
        <f>VLOOKUP(AH5,$A$36:$B$48,2)</f>
        <v>B+</v>
      </c>
      <c r="AJ5" s="53">
        <f>VLOOKUP(AI5,$A$51:$B$62,2,FALSE)</f>
        <v>3.33</v>
      </c>
    </row>
    <row r="6" spans="1:36" ht="16" thickBot="1">
      <c r="A6" s="46" t="s">
        <v>131</v>
      </c>
      <c r="B6" s="74" t="s">
        <v>39</v>
      </c>
      <c r="C6" s="23" t="s">
        <v>40</v>
      </c>
      <c r="D6" s="42"/>
      <c r="E6" s="41" t="s">
        <v>41</v>
      </c>
      <c r="F6" s="19">
        <v>101.5</v>
      </c>
      <c r="G6" s="19">
        <v>108</v>
      </c>
      <c r="H6" s="19">
        <v>99.5</v>
      </c>
      <c r="I6" s="19">
        <v>100</v>
      </c>
      <c r="J6" s="19">
        <v>106</v>
      </c>
      <c r="K6" s="10">
        <f t="shared" si="1"/>
        <v>103</v>
      </c>
      <c r="L6" s="64">
        <v>93</v>
      </c>
      <c r="M6" s="11">
        <v>93.5</v>
      </c>
      <c r="N6" s="12">
        <f t="shared" ref="N6:N19" si="6">K6*0.1+L6*0.2+M6*0.7</f>
        <v>94.350000000000009</v>
      </c>
      <c r="O6" s="20">
        <v>105</v>
      </c>
      <c r="P6" s="20">
        <v>96</v>
      </c>
      <c r="Q6" s="20">
        <v>105</v>
      </c>
      <c r="R6" s="20">
        <v>101.5</v>
      </c>
      <c r="S6" s="20">
        <v>105</v>
      </c>
      <c r="T6" s="10">
        <f t="shared" si="2"/>
        <v>102.5</v>
      </c>
      <c r="U6" s="64">
        <v>100</v>
      </c>
      <c r="V6" s="11">
        <v>99.5</v>
      </c>
      <c r="W6" s="13">
        <f t="shared" ref="W6:W19" si="7">T6*0.1+U6*0.2+V6*0.7</f>
        <v>99.899999999999991</v>
      </c>
      <c r="X6" s="64">
        <v>91</v>
      </c>
      <c r="Y6" s="11">
        <v>94</v>
      </c>
      <c r="Z6" s="12">
        <f t="shared" ref="Z6:Z19" si="8">X6*0.3+Y6*0.7</f>
        <v>93.1</v>
      </c>
      <c r="AA6" s="48" t="str">
        <f t="shared" ref="AA6:AA20" si="9">B6</f>
        <v>谭爱龙</v>
      </c>
      <c r="AB6" s="48" t="str">
        <f t="shared" si="3"/>
        <v>Student B</v>
      </c>
      <c r="AC6" s="48" t="str">
        <f t="shared" si="0"/>
        <v>CIDU</v>
      </c>
      <c r="AD6" s="48" t="str">
        <f t="shared" si="4"/>
        <v>1235</v>
      </c>
      <c r="AE6" s="48" t="str">
        <f>VLOOKUP(N6,$A$36:$B$48,2)</f>
        <v>A-</v>
      </c>
      <c r="AF6" s="48" t="str">
        <f>VLOOKUP(W6,$A$36:$B$48,2)</f>
        <v>A</v>
      </c>
      <c r="AG6" s="48" t="str">
        <f>VLOOKUP(Z6,$A$36:$B$48,2)</f>
        <v>A-</v>
      </c>
      <c r="AH6" s="42">
        <f t="shared" si="5"/>
        <v>96.320000000000007</v>
      </c>
      <c r="AI6" s="48" t="str">
        <f>VLOOKUP(AH6,$A$36:$B$48,2)</f>
        <v>A</v>
      </c>
      <c r="AJ6" s="42">
        <f>VLOOKUP(AI6,$A$51:$B$62,2,FALSE)</f>
        <v>4</v>
      </c>
    </row>
    <row r="7" spans="1:36" ht="16" thickBot="1">
      <c r="A7" s="46" t="s">
        <v>132</v>
      </c>
      <c r="B7" s="73" t="s">
        <v>42</v>
      </c>
      <c r="C7" s="23" t="s">
        <v>43</v>
      </c>
      <c r="D7" s="42"/>
      <c r="E7" s="41" t="s">
        <v>44</v>
      </c>
      <c r="F7" s="19">
        <v>113</v>
      </c>
      <c r="G7">
        <v>113</v>
      </c>
      <c r="H7" s="19">
        <v>110</v>
      </c>
      <c r="I7" s="19">
        <v>100</v>
      </c>
      <c r="J7" s="19">
        <v>103</v>
      </c>
      <c r="K7" s="10">
        <f t="shared" si="1"/>
        <v>107.8</v>
      </c>
      <c r="L7" s="64">
        <v>96.5</v>
      </c>
      <c r="M7" s="11">
        <v>94</v>
      </c>
      <c r="N7" s="12">
        <f t="shared" si="6"/>
        <v>95.88</v>
      </c>
      <c r="O7" s="20">
        <v>109</v>
      </c>
      <c r="P7" s="20">
        <v>109</v>
      </c>
      <c r="Q7" s="20">
        <v>109</v>
      </c>
      <c r="R7" s="20">
        <v>109</v>
      </c>
      <c r="S7" s="20">
        <v>111</v>
      </c>
      <c r="T7" s="10">
        <f t="shared" si="2"/>
        <v>109.4</v>
      </c>
      <c r="U7" s="64">
        <v>100</v>
      </c>
      <c r="V7" s="11">
        <v>97.5</v>
      </c>
      <c r="W7" s="13">
        <f t="shared" si="7"/>
        <v>99.19</v>
      </c>
      <c r="X7" s="64">
        <v>95</v>
      </c>
      <c r="Y7" s="11">
        <v>94</v>
      </c>
      <c r="Z7" s="12">
        <f t="shared" si="8"/>
        <v>94.3</v>
      </c>
      <c r="AA7" s="48" t="str">
        <f t="shared" si="9"/>
        <v>戴文凯</v>
      </c>
      <c r="AB7" s="48" t="str">
        <f t="shared" si="3"/>
        <v>Student C</v>
      </c>
      <c r="AC7" s="48" t="str">
        <f t="shared" si="0"/>
        <v>E Co</v>
      </c>
      <c r="AD7" s="48" t="str">
        <f t="shared" si="4"/>
        <v>1236</v>
      </c>
      <c r="AE7" s="48" t="str">
        <f>VLOOKUP(N7,$A$36:$B$48,2)</f>
        <v>A</v>
      </c>
      <c r="AF7" s="48" t="str">
        <f>VLOOKUP(W7,$A$36:$B$48,2)</f>
        <v>A</v>
      </c>
      <c r="AG7" s="48" t="str">
        <f>VLOOKUP(Z7,$A$36:$B$48,2)</f>
        <v>A-</v>
      </c>
      <c r="AH7" s="42">
        <f t="shared" si="5"/>
        <v>96.887999999999991</v>
      </c>
      <c r="AI7" s="48" t="str">
        <f>VLOOKUP(AH7,$A$36:$B$48,2)</f>
        <v>A</v>
      </c>
      <c r="AJ7" s="42">
        <f>VLOOKUP(AI7,$A$51:$B$62,2,FALSE)</f>
        <v>4</v>
      </c>
    </row>
    <row r="8" spans="1:36" ht="14">
      <c r="A8" s="23" t="s">
        <v>45</v>
      </c>
      <c r="B8" s="40" t="s">
        <v>46</v>
      </c>
      <c r="C8" s="23" t="s">
        <v>43</v>
      </c>
      <c r="D8" s="42"/>
      <c r="E8" s="41" t="s">
        <v>47</v>
      </c>
      <c r="F8" s="19"/>
      <c r="G8" s="19"/>
      <c r="H8" s="19">
        <v>113</v>
      </c>
      <c r="I8" s="19"/>
      <c r="J8" s="19"/>
      <c r="K8" s="10">
        <f t="shared" si="1"/>
        <v>113</v>
      </c>
      <c r="L8" s="64"/>
      <c r="M8" s="14"/>
      <c r="N8" s="12">
        <f t="shared" si="6"/>
        <v>11.3</v>
      </c>
      <c r="O8" s="19"/>
      <c r="P8" s="19"/>
      <c r="Q8" s="19"/>
      <c r="R8" s="19"/>
      <c r="S8" s="19"/>
      <c r="T8" s="10" t="e">
        <f t="shared" si="2"/>
        <v>#DIV/0!</v>
      </c>
      <c r="U8" s="64"/>
      <c r="V8" s="14"/>
      <c r="W8" s="13" t="e">
        <f t="shared" si="7"/>
        <v>#DIV/0!</v>
      </c>
      <c r="X8" s="65"/>
      <c r="Y8" s="11"/>
      <c r="Z8" s="12">
        <f t="shared" si="8"/>
        <v>0</v>
      </c>
      <c r="AA8" s="48" t="str">
        <f t="shared" si="9"/>
        <v>中文19</v>
      </c>
      <c r="AB8" s="48" t="str">
        <f t="shared" si="3"/>
        <v>English19</v>
      </c>
      <c r="AC8" s="48" t="str">
        <f t="shared" si="0"/>
        <v>E Co</v>
      </c>
      <c r="AD8" s="48" t="str">
        <f t="shared" si="4"/>
        <v>1252</v>
      </c>
      <c r="AE8" s="48" t="str">
        <f>VLOOKUP(N8,$A$36:$B$48,2)</f>
        <v>F</v>
      </c>
      <c r="AF8" s="48" t="e">
        <f>VLOOKUP(W8,$A$36:$B$48,2)</f>
        <v>#DIV/0!</v>
      </c>
      <c r="AG8" s="48" t="str">
        <f>VLOOKUP(Z8,$A$36:$B$48,2)</f>
        <v xml:space="preserve"> </v>
      </c>
      <c r="AH8" s="42" t="e">
        <f t="shared" si="5"/>
        <v>#DIV/0!</v>
      </c>
      <c r="AI8" s="48" t="e">
        <f>VLOOKUP(AH8,$A$36:$B$48,2)</f>
        <v>#DIV/0!</v>
      </c>
      <c r="AJ8" s="42" t="e">
        <f>VLOOKUP(AI8,$A$51:$B$62,2,FALSE)</f>
        <v>#DIV/0!</v>
      </c>
    </row>
    <row r="9" spans="1:36" ht="14">
      <c r="A9" s="23" t="s">
        <v>48</v>
      </c>
      <c r="B9" s="40" t="s">
        <v>49</v>
      </c>
      <c r="C9" s="23" t="s">
        <v>43</v>
      </c>
      <c r="D9" s="42"/>
      <c r="E9" s="41" t="s">
        <v>50</v>
      </c>
      <c r="F9" s="19"/>
      <c r="G9" s="19"/>
      <c r="H9" s="19"/>
      <c r="I9" s="19"/>
      <c r="J9" s="19"/>
      <c r="K9" s="10" t="e">
        <f t="shared" si="1"/>
        <v>#DIV/0!</v>
      </c>
      <c r="L9" s="64"/>
      <c r="M9" s="14"/>
      <c r="N9" s="12" t="e">
        <f t="shared" si="6"/>
        <v>#DIV/0!</v>
      </c>
      <c r="O9" s="19"/>
      <c r="P9" s="19"/>
      <c r="Q9" s="19"/>
      <c r="R9" s="19"/>
      <c r="S9" s="19"/>
      <c r="T9" s="10" t="e">
        <f t="shared" si="2"/>
        <v>#DIV/0!</v>
      </c>
      <c r="U9" s="64"/>
      <c r="V9" s="14"/>
      <c r="W9" s="13" t="e">
        <f t="shared" si="7"/>
        <v>#DIV/0!</v>
      </c>
      <c r="X9" s="65"/>
      <c r="Y9" s="11"/>
      <c r="Z9" s="12">
        <f t="shared" si="8"/>
        <v>0</v>
      </c>
      <c r="AA9" s="48" t="str">
        <f t="shared" si="9"/>
        <v>中文20</v>
      </c>
      <c r="AB9" s="48" t="str">
        <f t="shared" si="3"/>
        <v>English20</v>
      </c>
      <c r="AC9" s="48" t="str">
        <f t="shared" si="0"/>
        <v>E Co</v>
      </c>
      <c r="AD9" s="48" t="str">
        <f t="shared" si="4"/>
        <v>1253</v>
      </c>
      <c r="AE9" s="48" t="e">
        <f>VLOOKUP(N9,$A$36:$B$48,2)</f>
        <v>#DIV/0!</v>
      </c>
      <c r="AF9" s="48" t="e">
        <f>VLOOKUP(W9,$A$36:$B$48,2)</f>
        <v>#DIV/0!</v>
      </c>
      <c r="AG9" s="48" t="str">
        <f>VLOOKUP(Z9,$A$36:$B$48,2)</f>
        <v xml:space="preserve"> </v>
      </c>
      <c r="AH9" s="42" t="e">
        <f t="shared" si="5"/>
        <v>#DIV/0!</v>
      </c>
      <c r="AI9" s="48" t="e">
        <f>VLOOKUP(AH9,$A$36:$B$48,2)</f>
        <v>#DIV/0!</v>
      </c>
      <c r="AJ9" s="42" t="e">
        <f>VLOOKUP(AI9,$A$51:$B$62,2,FALSE)</f>
        <v>#DIV/0!</v>
      </c>
    </row>
    <row r="10" spans="1:36" ht="14">
      <c r="A10" s="23" t="s">
        <v>51</v>
      </c>
      <c r="B10" s="40" t="s">
        <v>52</v>
      </c>
      <c r="C10" s="23" t="s">
        <v>43</v>
      </c>
      <c r="D10" s="42"/>
      <c r="E10" s="41" t="s">
        <v>53</v>
      </c>
      <c r="F10" s="19"/>
      <c r="G10" s="19"/>
      <c r="H10" s="19"/>
      <c r="I10" s="19"/>
      <c r="J10" s="19"/>
      <c r="K10" s="10" t="e">
        <f t="shared" si="1"/>
        <v>#DIV/0!</v>
      </c>
      <c r="L10" s="64"/>
      <c r="M10" s="14"/>
      <c r="N10" s="12" t="e">
        <f t="shared" si="6"/>
        <v>#DIV/0!</v>
      </c>
      <c r="O10" s="19"/>
      <c r="P10" s="19"/>
      <c r="Q10" s="19"/>
      <c r="R10" s="19"/>
      <c r="S10" s="19"/>
      <c r="T10" s="10" t="e">
        <f t="shared" si="2"/>
        <v>#DIV/0!</v>
      </c>
      <c r="U10" s="64"/>
      <c r="V10" s="14"/>
      <c r="W10" s="13" t="e">
        <f t="shared" si="7"/>
        <v>#DIV/0!</v>
      </c>
      <c r="X10" s="65"/>
      <c r="Y10" s="11"/>
      <c r="Z10" s="12">
        <f t="shared" si="8"/>
        <v>0</v>
      </c>
      <c r="AA10" s="48" t="str">
        <f t="shared" si="9"/>
        <v>中文21</v>
      </c>
      <c r="AB10" s="48" t="str">
        <f t="shared" si="3"/>
        <v>English21</v>
      </c>
      <c r="AC10" s="48" t="str">
        <f t="shared" si="0"/>
        <v>E Co</v>
      </c>
      <c r="AD10" s="48" t="str">
        <f t="shared" si="4"/>
        <v>1254</v>
      </c>
      <c r="AE10" s="48" t="e">
        <f>VLOOKUP(N10,$A$36:$B$48,2)</f>
        <v>#DIV/0!</v>
      </c>
      <c r="AF10" s="48" t="e">
        <f>VLOOKUP(W10,$A$36:$B$48,2)</f>
        <v>#DIV/0!</v>
      </c>
      <c r="AG10" s="48" t="str">
        <f>VLOOKUP(Z10,$A$36:$B$48,2)</f>
        <v xml:space="preserve"> </v>
      </c>
      <c r="AH10" s="42" t="e">
        <f t="shared" si="5"/>
        <v>#DIV/0!</v>
      </c>
      <c r="AI10" s="48" t="e">
        <f>VLOOKUP(AH10,$A$36:$B$48,2)</f>
        <v>#DIV/0!</v>
      </c>
      <c r="AJ10" s="42" t="e">
        <f>VLOOKUP(AI10,$A$51:$B$62,2,FALSE)</f>
        <v>#DIV/0!</v>
      </c>
    </row>
    <row r="11" spans="1:36" ht="14">
      <c r="A11" s="23" t="s">
        <v>54</v>
      </c>
      <c r="B11" s="40" t="s">
        <v>55</v>
      </c>
      <c r="C11" s="23" t="s">
        <v>43</v>
      </c>
      <c r="D11" s="42"/>
      <c r="E11" s="41" t="s">
        <v>56</v>
      </c>
      <c r="F11" s="19"/>
      <c r="G11" s="19"/>
      <c r="H11" s="19"/>
      <c r="I11" s="19"/>
      <c r="J11" s="19"/>
      <c r="K11" s="10" t="e">
        <f t="shared" si="1"/>
        <v>#DIV/0!</v>
      </c>
      <c r="L11" s="64"/>
      <c r="M11" s="14"/>
      <c r="N11" s="12" t="e">
        <f t="shared" si="6"/>
        <v>#DIV/0!</v>
      </c>
      <c r="O11" s="19"/>
      <c r="P11" s="19"/>
      <c r="Q11" s="19"/>
      <c r="R11" s="19"/>
      <c r="S11" s="19"/>
      <c r="T11" s="10" t="e">
        <f t="shared" si="2"/>
        <v>#DIV/0!</v>
      </c>
      <c r="U11" s="64"/>
      <c r="V11" s="14"/>
      <c r="W11" s="13" t="e">
        <f t="shared" si="7"/>
        <v>#DIV/0!</v>
      </c>
      <c r="X11" s="65"/>
      <c r="Y11" s="11"/>
      <c r="Z11" s="12">
        <f t="shared" si="8"/>
        <v>0</v>
      </c>
      <c r="AA11" s="48" t="str">
        <f t="shared" si="9"/>
        <v>中文22</v>
      </c>
      <c r="AB11" s="48" t="str">
        <f t="shared" si="3"/>
        <v>English22</v>
      </c>
      <c r="AC11" s="48" t="str">
        <f t="shared" si="0"/>
        <v>E Co</v>
      </c>
      <c r="AD11" s="48" t="str">
        <f t="shared" si="4"/>
        <v>1255</v>
      </c>
      <c r="AE11" s="48" t="e">
        <f>VLOOKUP(N11,$A$36:$B$48,2)</f>
        <v>#DIV/0!</v>
      </c>
      <c r="AF11" s="48" t="e">
        <f>VLOOKUP(W11,$A$36:$B$48,2)</f>
        <v>#DIV/0!</v>
      </c>
      <c r="AG11" s="48" t="str">
        <f>VLOOKUP(Z11,$A$36:$B$48,2)</f>
        <v xml:space="preserve"> </v>
      </c>
      <c r="AH11" s="42" t="e">
        <f t="shared" si="5"/>
        <v>#DIV/0!</v>
      </c>
      <c r="AI11" s="48" t="e">
        <f>VLOOKUP(AH11,$A$36:$B$48,2)</f>
        <v>#DIV/0!</v>
      </c>
      <c r="AJ11" s="42" t="e">
        <f>VLOOKUP(AI11,$A$51:$B$62,2,FALSE)</f>
        <v>#DIV/0!</v>
      </c>
    </row>
    <row r="12" spans="1:36" ht="14">
      <c r="A12" s="23" t="s">
        <v>57</v>
      </c>
      <c r="B12" s="40" t="s">
        <v>58</v>
      </c>
      <c r="C12" s="23" t="s">
        <v>43</v>
      </c>
      <c r="D12" s="42"/>
      <c r="E12" s="41" t="s">
        <v>59</v>
      </c>
      <c r="F12" s="19"/>
      <c r="G12" s="19"/>
      <c r="H12" s="19"/>
      <c r="I12" s="19"/>
      <c r="J12" s="19"/>
      <c r="K12" s="10" t="e">
        <f t="shared" si="1"/>
        <v>#DIV/0!</v>
      </c>
      <c r="L12" s="64"/>
      <c r="M12" s="14"/>
      <c r="N12" s="12" t="e">
        <f t="shared" si="6"/>
        <v>#DIV/0!</v>
      </c>
      <c r="O12" s="19"/>
      <c r="P12" s="19"/>
      <c r="Q12" s="19"/>
      <c r="R12" s="19"/>
      <c r="S12" s="19"/>
      <c r="T12" s="10" t="e">
        <f t="shared" si="2"/>
        <v>#DIV/0!</v>
      </c>
      <c r="U12" s="64"/>
      <c r="V12" s="14"/>
      <c r="W12" s="13" t="e">
        <f t="shared" si="7"/>
        <v>#DIV/0!</v>
      </c>
      <c r="X12" s="65"/>
      <c r="Y12" s="11"/>
      <c r="Z12" s="12">
        <f t="shared" si="8"/>
        <v>0</v>
      </c>
      <c r="AA12" s="48" t="str">
        <f t="shared" si="9"/>
        <v>中文23</v>
      </c>
      <c r="AB12" s="48" t="str">
        <f t="shared" si="3"/>
        <v>English23</v>
      </c>
      <c r="AC12" s="48" t="str">
        <f t="shared" si="0"/>
        <v>E Co</v>
      </c>
      <c r="AD12" s="48" t="str">
        <f t="shared" si="4"/>
        <v>1256</v>
      </c>
      <c r="AE12" s="48" t="e">
        <f>VLOOKUP(N12,$A$36:$B$48,2)</f>
        <v>#DIV/0!</v>
      </c>
      <c r="AF12" s="48" t="e">
        <f>VLOOKUP(W12,$A$36:$B$48,2)</f>
        <v>#DIV/0!</v>
      </c>
      <c r="AG12" s="48" t="str">
        <f>VLOOKUP(Z12,$A$36:$B$48,2)</f>
        <v xml:space="preserve"> </v>
      </c>
      <c r="AH12" s="42" t="e">
        <f t="shared" si="5"/>
        <v>#DIV/0!</v>
      </c>
      <c r="AI12" s="48" t="e">
        <f>VLOOKUP(AH12,$A$36:$B$48,2)</f>
        <v>#DIV/0!</v>
      </c>
      <c r="AJ12" s="42" t="e">
        <f>VLOOKUP(AI12,$A$51:$B$62,2,FALSE)</f>
        <v>#DIV/0!</v>
      </c>
    </row>
    <row r="13" spans="1:36" ht="14">
      <c r="A13" s="23" t="s">
        <v>60</v>
      </c>
      <c r="B13" s="40" t="s">
        <v>61</v>
      </c>
      <c r="C13" s="23" t="s">
        <v>43</v>
      </c>
      <c r="D13" s="42"/>
      <c r="E13" s="41" t="s">
        <v>62</v>
      </c>
      <c r="F13" s="19"/>
      <c r="G13" s="19"/>
      <c r="H13" s="19"/>
      <c r="I13" s="19"/>
      <c r="J13" s="19"/>
      <c r="K13" s="10" t="e">
        <f t="shared" si="1"/>
        <v>#DIV/0!</v>
      </c>
      <c r="L13" s="64"/>
      <c r="M13" s="14"/>
      <c r="N13" s="12" t="e">
        <f t="shared" si="6"/>
        <v>#DIV/0!</v>
      </c>
      <c r="O13" s="19"/>
      <c r="P13" s="19"/>
      <c r="Q13" s="19"/>
      <c r="R13" s="19"/>
      <c r="S13" s="19"/>
      <c r="T13" s="10" t="e">
        <f t="shared" si="2"/>
        <v>#DIV/0!</v>
      </c>
      <c r="U13" s="64"/>
      <c r="V13" s="14"/>
      <c r="W13" s="13" t="e">
        <f t="shared" si="7"/>
        <v>#DIV/0!</v>
      </c>
      <c r="X13" s="65"/>
      <c r="Y13" s="11"/>
      <c r="Z13" s="12">
        <f t="shared" si="8"/>
        <v>0</v>
      </c>
      <c r="AA13" s="48" t="str">
        <f t="shared" si="9"/>
        <v>中文24</v>
      </c>
      <c r="AB13" s="48" t="str">
        <f t="shared" si="3"/>
        <v>English24</v>
      </c>
      <c r="AC13" s="48" t="str">
        <f t="shared" si="0"/>
        <v>E Co</v>
      </c>
      <c r="AD13" s="48" t="str">
        <f t="shared" si="4"/>
        <v>1257</v>
      </c>
      <c r="AE13" s="48" t="e">
        <f>VLOOKUP(N13,$A$36:$B$48,2)</f>
        <v>#DIV/0!</v>
      </c>
      <c r="AF13" s="48" t="e">
        <f>VLOOKUP(W13,$A$36:$B$48,2)</f>
        <v>#DIV/0!</v>
      </c>
      <c r="AG13" s="48" t="str">
        <f>VLOOKUP(Z13,$A$36:$B$48,2)</f>
        <v xml:space="preserve"> </v>
      </c>
      <c r="AH13" s="42" t="e">
        <f t="shared" si="5"/>
        <v>#DIV/0!</v>
      </c>
      <c r="AI13" s="48" t="e">
        <f>VLOOKUP(AH13,$A$36:$B$48,2)</f>
        <v>#DIV/0!</v>
      </c>
      <c r="AJ13" s="42" t="e">
        <f>VLOOKUP(AI13,$A$51:$B$62,2,FALSE)</f>
        <v>#DIV/0!</v>
      </c>
    </row>
    <row r="14" spans="1:36" ht="14">
      <c r="A14" s="23" t="s">
        <v>63</v>
      </c>
      <c r="B14" s="40" t="s">
        <v>64</v>
      </c>
      <c r="C14" s="23" t="s">
        <v>43</v>
      </c>
      <c r="D14" s="42"/>
      <c r="E14" s="41" t="s">
        <v>65</v>
      </c>
      <c r="F14" s="19"/>
      <c r="G14" s="19"/>
      <c r="H14" s="19"/>
      <c r="I14" s="19"/>
      <c r="J14" s="19"/>
      <c r="K14" s="10" t="e">
        <f t="shared" si="1"/>
        <v>#DIV/0!</v>
      </c>
      <c r="L14" s="64"/>
      <c r="M14" s="14"/>
      <c r="N14" s="12" t="e">
        <f t="shared" si="6"/>
        <v>#DIV/0!</v>
      </c>
      <c r="O14" s="19"/>
      <c r="P14" s="19"/>
      <c r="Q14" s="19"/>
      <c r="R14" s="19"/>
      <c r="S14" s="19"/>
      <c r="T14" s="10" t="e">
        <f t="shared" si="2"/>
        <v>#DIV/0!</v>
      </c>
      <c r="U14" s="64"/>
      <c r="V14" s="14"/>
      <c r="W14" s="13" t="e">
        <f t="shared" si="7"/>
        <v>#DIV/0!</v>
      </c>
      <c r="X14" s="65"/>
      <c r="Y14" s="11"/>
      <c r="Z14" s="12">
        <f t="shared" si="8"/>
        <v>0</v>
      </c>
      <c r="AA14" s="48" t="str">
        <f t="shared" si="9"/>
        <v>中文25</v>
      </c>
      <c r="AB14" s="48" t="str">
        <f t="shared" si="3"/>
        <v>English25</v>
      </c>
      <c r="AC14" s="48" t="str">
        <f t="shared" si="0"/>
        <v>E Co</v>
      </c>
      <c r="AD14" s="48" t="str">
        <f t="shared" si="4"/>
        <v>1258</v>
      </c>
      <c r="AE14" s="48" t="e">
        <f>VLOOKUP(N14,$A$36:$B$48,2)</f>
        <v>#DIV/0!</v>
      </c>
      <c r="AF14" s="48" t="e">
        <f>VLOOKUP(W14,$A$36:$B$48,2)</f>
        <v>#DIV/0!</v>
      </c>
      <c r="AG14" s="48" t="str">
        <f>VLOOKUP(Z14,$A$36:$B$48,2)</f>
        <v xml:space="preserve"> </v>
      </c>
      <c r="AH14" s="42" t="e">
        <f t="shared" si="5"/>
        <v>#DIV/0!</v>
      </c>
      <c r="AI14" s="48" t="e">
        <f>VLOOKUP(AH14,$A$36:$B$48,2)</f>
        <v>#DIV/0!</v>
      </c>
      <c r="AJ14" s="42" t="e">
        <f>VLOOKUP(AI14,$A$51:$B$62,2,FALSE)</f>
        <v>#DIV/0!</v>
      </c>
    </row>
    <row r="15" spans="1:36" ht="14">
      <c r="A15" s="23" t="s">
        <v>66</v>
      </c>
      <c r="B15" s="40" t="s">
        <v>67</v>
      </c>
      <c r="C15" s="23" t="s">
        <v>43</v>
      </c>
      <c r="D15" s="42"/>
      <c r="E15" s="41" t="s">
        <v>68</v>
      </c>
      <c r="F15" s="19"/>
      <c r="G15" s="19"/>
      <c r="H15" s="19"/>
      <c r="I15" s="19"/>
      <c r="J15" s="19"/>
      <c r="K15" s="10" t="e">
        <f t="shared" si="1"/>
        <v>#DIV/0!</v>
      </c>
      <c r="L15" s="64"/>
      <c r="M15" s="14"/>
      <c r="N15" s="12" t="e">
        <f t="shared" si="6"/>
        <v>#DIV/0!</v>
      </c>
      <c r="O15" s="19"/>
      <c r="P15" s="19"/>
      <c r="Q15" s="19"/>
      <c r="R15" s="19"/>
      <c r="S15" s="19"/>
      <c r="T15" s="10" t="e">
        <f t="shared" si="2"/>
        <v>#DIV/0!</v>
      </c>
      <c r="U15" s="64"/>
      <c r="V15" s="14"/>
      <c r="W15" s="13" t="e">
        <f t="shared" si="7"/>
        <v>#DIV/0!</v>
      </c>
      <c r="X15" s="65"/>
      <c r="Y15" s="11"/>
      <c r="Z15" s="12">
        <f t="shared" si="8"/>
        <v>0</v>
      </c>
      <c r="AA15" s="48" t="str">
        <f t="shared" si="9"/>
        <v>中文26</v>
      </c>
      <c r="AB15" s="48" t="str">
        <f t="shared" si="3"/>
        <v>English26</v>
      </c>
      <c r="AC15" s="48" t="str">
        <f t="shared" si="0"/>
        <v>E Co</v>
      </c>
      <c r="AD15" s="48" t="str">
        <f t="shared" si="4"/>
        <v>1259</v>
      </c>
      <c r="AE15" s="48" t="e">
        <f>VLOOKUP(N15,$A$36:$B$48,2)</f>
        <v>#DIV/0!</v>
      </c>
      <c r="AF15" s="48" t="e">
        <f>VLOOKUP(W15,$A$36:$B$48,2)</f>
        <v>#DIV/0!</v>
      </c>
      <c r="AG15" s="48" t="str">
        <f>VLOOKUP(Z15,$A$36:$B$48,2)</f>
        <v xml:space="preserve"> </v>
      </c>
      <c r="AH15" s="42" t="e">
        <f t="shared" si="5"/>
        <v>#DIV/0!</v>
      </c>
      <c r="AI15" s="48" t="e">
        <f>VLOOKUP(AH15,$A$36:$B$48,2)</f>
        <v>#DIV/0!</v>
      </c>
      <c r="AJ15" s="42" t="e">
        <f>VLOOKUP(AI15,$A$51:$B$62,2,FALSE)</f>
        <v>#DIV/0!</v>
      </c>
    </row>
    <row r="16" spans="1:36" ht="14">
      <c r="A16" s="23" t="s">
        <v>69</v>
      </c>
      <c r="B16" s="40" t="s">
        <v>70</v>
      </c>
      <c r="C16" s="23" t="s">
        <v>43</v>
      </c>
      <c r="D16" s="42"/>
      <c r="E16" s="41" t="s">
        <v>71</v>
      </c>
      <c r="F16" s="19"/>
      <c r="G16" s="19"/>
      <c r="H16" s="19"/>
      <c r="I16" s="19"/>
      <c r="J16" s="19"/>
      <c r="K16" s="10" t="e">
        <f t="shared" si="1"/>
        <v>#DIV/0!</v>
      </c>
      <c r="L16" s="64"/>
      <c r="M16" s="14"/>
      <c r="N16" s="12" t="e">
        <f t="shared" si="6"/>
        <v>#DIV/0!</v>
      </c>
      <c r="O16" s="19"/>
      <c r="P16" s="19"/>
      <c r="Q16" s="19"/>
      <c r="R16" s="19"/>
      <c r="S16" s="19"/>
      <c r="T16" s="10" t="e">
        <f t="shared" si="2"/>
        <v>#DIV/0!</v>
      </c>
      <c r="U16" s="64"/>
      <c r="V16" s="14"/>
      <c r="W16" s="13" t="e">
        <f t="shared" si="7"/>
        <v>#DIV/0!</v>
      </c>
      <c r="X16" s="65"/>
      <c r="Y16" s="11"/>
      <c r="Z16" s="12">
        <f t="shared" si="8"/>
        <v>0</v>
      </c>
      <c r="AA16" s="48" t="str">
        <f t="shared" si="9"/>
        <v>中文27</v>
      </c>
      <c r="AB16" s="48" t="str">
        <f t="shared" si="3"/>
        <v>English27</v>
      </c>
      <c r="AC16" s="48" t="str">
        <f t="shared" si="0"/>
        <v>E Co</v>
      </c>
      <c r="AD16" s="48" t="str">
        <f t="shared" si="4"/>
        <v>1260</v>
      </c>
      <c r="AE16" s="48" t="e">
        <f>VLOOKUP(N16,$A$36:$B$48,2)</f>
        <v>#DIV/0!</v>
      </c>
      <c r="AF16" s="48" t="e">
        <f>VLOOKUP(W16,$A$36:$B$48,2)</f>
        <v>#DIV/0!</v>
      </c>
      <c r="AG16" s="48" t="str">
        <f>VLOOKUP(Z16,$A$36:$B$48,2)</f>
        <v xml:space="preserve"> </v>
      </c>
      <c r="AH16" s="42" t="e">
        <f t="shared" si="5"/>
        <v>#DIV/0!</v>
      </c>
      <c r="AI16" s="48" t="e">
        <f>VLOOKUP(AH16,$A$36:$B$48,2)</f>
        <v>#DIV/0!</v>
      </c>
      <c r="AJ16" s="42" t="e">
        <f>VLOOKUP(AI16,$A$51:$B$62,2,FALSE)</f>
        <v>#DIV/0!</v>
      </c>
    </row>
    <row r="17" spans="1:36" ht="14">
      <c r="A17" s="23" t="s">
        <v>72</v>
      </c>
      <c r="B17" s="40" t="s">
        <v>73</v>
      </c>
      <c r="C17" s="23" t="s">
        <v>43</v>
      </c>
      <c r="D17" s="42"/>
      <c r="E17" s="41" t="s">
        <v>74</v>
      </c>
      <c r="F17" s="19"/>
      <c r="G17" s="19"/>
      <c r="H17" s="19"/>
      <c r="I17" s="19"/>
      <c r="J17" s="19"/>
      <c r="K17" s="10" t="e">
        <f t="shared" si="1"/>
        <v>#DIV/0!</v>
      </c>
      <c r="L17" s="64"/>
      <c r="M17" s="14"/>
      <c r="N17" s="12" t="e">
        <f t="shared" si="6"/>
        <v>#DIV/0!</v>
      </c>
      <c r="O17" s="19"/>
      <c r="P17" s="19"/>
      <c r="Q17" s="19"/>
      <c r="R17" s="19"/>
      <c r="S17" s="19"/>
      <c r="T17" s="10" t="e">
        <f t="shared" si="2"/>
        <v>#DIV/0!</v>
      </c>
      <c r="U17" s="64"/>
      <c r="V17" s="14"/>
      <c r="W17" s="13" t="e">
        <f t="shared" si="7"/>
        <v>#DIV/0!</v>
      </c>
      <c r="X17" s="65"/>
      <c r="Y17" s="11"/>
      <c r="Z17" s="12">
        <f t="shared" si="8"/>
        <v>0</v>
      </c>
      <c r="AA17" s="48" t="str">
        <f t="shared" si="9"/>
        <v>中文28</v>
      </c>
      <c r="AB17" s="48" t="str">
        <f t="shared" si="3"/>
        <v>English28</v>
      </c>
      <c r="AC17" s="48" t="str">
        <f t="shared" si="0"/>
        <v>E Co</v>
      </c>
      <c r="AD17" s="48" t="str">
        <f t="shared" si="4"/>
        <v>1261</v>
      </c>
      <c r="AE17" s="48" t="e">
        <f>VLOOKUP(N17,$A$36:$B$48,2)</f>
        <v>#DIV/0!</v>
      </c>
      <c r="AF17" s="48" t="e">
        <f>VLOOKUP(W17,$A$36:$B$48,2)</f>
        <v>#DIV/0!</v>
      </c>
      <c r="AG17" s="48" t="str">
        <f>VLOOKUP(Z17,$A$36:$B$48,2)</f>
        <v xml:space="preserve"> </v>
      </c>
      <c r="AH17" s="42" t="e">
        <f t="shared" si="5"/>
        <v>#DIV/0!</v>
      </c>
      <c r="AI17" s="48" t="e">
        <f>VLOOKUP(AH17,$A$36:$B$48,2)</f>
        <v>#DIV/0!</v>
      </c>
      <c r="AJ17" s="42" t="e">
        <f>VLOOKUP(AI17,$A$51:$B$62,2,FALSE)</f>
        <v>#DIV/0!</v>
      </c>
    </row>
    <row r="18" spans="1:36" ht="14">
      <c r="A18" s="23" t="s">
        <v>75</v>
      </c>
      <c r="B18" s="40" t="s">
        <v>76</v>
      </c>
      <c r="C18" s="23" t="s">
        <v>43</v>
      </c>
      <c r="D18" s="42"/>
      <c r="E18" s="41" t="s">
        <v>77</v>
      </c>
      <c r="F18" s="19"/>
      <c r="G18" s="19"/>
      <c r="H18" s="19"/>
      <c r="I18" s="19"/>
      <c r="J18" s="19"/>
      <c r="K18" s="10" t="e">
        <f t="shared" si="1"/>
        <v>#DIV/0!</v>
      </c>
      <c r="L18" s="64"/>
      <c r="M18" s="14"/>
      <c r="N18" s="12" t="e">
        <f t="shared" si="6"/>
        <v>#DIV/0!</v>
      </c>
      <c r="O18" s="19"/>
      <c r="P18" s="19"/>
      <c r="Q18" s="19"/>
      <c r="R18" s="19"/>
      <c r="S18" s="19"/>
      <c r="T18" s="10" t="e">
        <f t="shared" si="2"/>
        <v>#DIV/0!</v>
      </c>
      <c r="U18" s="64"/>
      <c r="V18" s="14"/>
      <c r="W18" s="13" t="e">
        <f t="shared" si="7"/>
        <v>#DIV/0!</v>
      </c>
      <c r="X18" s="65"/>
      <c r="Y18" s="11"/>
      <c r="Z18" s="12">
        <f t="shared" si="8"/>
        <v>0</v>
      </c>
      <c r="AA18" s="48" t="str">
        <f t="shared" si="9"/>
        <v>中文29</v>
      </c>
      <c r="AB18" s="48" t="str">
        <f t="shared" si="3"/>
        <v>English29</v>
      </c>
      <c r="AC18" s="48" t="str">
        <f t="shared" si="0"/>
        <v>E Co</v>
      </c>
      <c r="AD18" s="48" t="str">
        <f t="shared" si="4"/>
        <v>1262</v>
      </c>
      <c r="AE18" s="48" t="e">
        <f>VLOOKUP(N18,$A$36:$B$48,2)</f>
        <v>#DIV/0!</v>
      </c>
      <c r="AF18" s="48" t="e">
        <f>VLOOKUP(W18,$A$36:$B$48,2)</f>
        <v>#DIV/0!</v>
      </c>
      <c r="AG18" s="48" t="str">
        <f>VLOOKUP(Z18,$A$36:$B$48,2)</f>
        <v xml:space="preserve"> </v>
      </c>
      <c r="AH18" s="42" t="e">
        <f t="shared" si="5"/>
        <v>#DIV/0!</v>
      </c>
      <c r="AI18" s="48" t="e">
        <f>VLOOKUP(AH18,$A$36:$B$48,2)</f>
        <v>#DIV/0!</v>
      </c>
      <c r="AJ18" s="42" t="e">
        <f>VLOOKUP(AI18,$A$51:$B$62,2,FALSE)</f>
        <v>#DIV/0!</v>
      </c>
    </row>
    <row r="19" spans="1:36" ht="14">
      <c r="A19" s="23" t="s">
        <v>78</v>
      </c>
      <c r="B19" s="40" t="s">
        <v>79</v>
      </c>
      <c r="C19" s="23" t="s">
        <v>43</v>
      </c>
      <c r="D19" s="42"/>
      <c r="E19" s="41" t="s">
        <v>80</v>
      </c>
      <c r="F19" s="19"/>
      <c r="G19" s="19"/>
      <c r="H19" s="19"/>
      <c r="I19" s="19"/>
      <c r="J19" s="19"/>
      <c r="K19" s="10" t="e">
        <f t="shared" si="1"/>
        <v>#DIV/0!</v>
      </c>
      <c r="L19" s="64"/>
      <c r="M19" s="14"/>
      <c r="N19" s="12" t="e">
        <f t="shared" si="6"/>
        <v>#DIV/0!</v>
      </c>
      <c r="O19" s="19"/>
      <c r="P19" s="19"/>
      <c r="Q19" s="19"/>
      <c r="R19" s="19"/>
      <c r="S19" s="19"/>
      <c r="T19" s="10" t="e">
        <f t="shared" si="2"/>
        <v>#DIV/0!</v>
      </c>
      <c r="U19" s="64"/>
      <c r="V19" s="14"/>
      <c r="W19" s="13" t="e">
        <f t="shared" si="7"/>
        <v>#DIV/0!</v>
      </c>
      <c r="X19" s="65"/>
      <c r="Y19" s="11"/>
      <c r="Z19" s="12">
        <f t="shared" si="8"/>
        <v>0</v>
      </c>
      <c r="AA19" s="48" t="str">
        <f t="shared" si="9"/>
        <v>中文30</v>
      </c>
      <c r="AB19" s="48" t="str">
        <f t="shared" si="3"/>
        <v>English30</v>
      </c>
      <c r="AC19" s="48" t="str">
        <f t="shared" si="0"/>
        <v>E Co</v>
      </c>
      <c r="AD19" s="48" t="str">
        <f t="shared" si="4"/>
        <v>1263</v>
      </c>
      <c r="AE19" s="48" t="e">
        <f>VLOOKUP(N19,$A$36:$B$48,2)</f>
        <v>#DIV/0!</v>
      </c>
      <c r="AF19" s="48" t="e">
        <f>VLOOKUP(W19,$A$36:$B$48,2)</f>
        <v>#DIV/0!</v>
      </c>
      <c r="AG19" s="48" t="str">
        <f>VLOOKUP(Z19,$A$36:$B$48,2)</f>
        <v xml:space="preserve"> </v>
      </c>
      <c r="AH19" s="42" t="e">
        <f t="shared" si="5"/>
        <v>#DIV/0!</v>
      </c>
      <c r="AI19" s="48" t="e">
        <f>VLOOKUP(AH19,$A$36:$B$48,2)</f>
        <v>#DIV/0!</v>
      </c>
      <c r="AJ19" s="42" t="e">
        <f>VLOOKUP(AI19,$A$51:$B$62,2,FALSE)</f>
        <v>#DIV/0!</v>
      </c>
    </row>
    <row r="20" spans="1:36">
      <c r="A20" s="23"/>
      <c r="B20" s="42"/>
      <c r="C20" s="23"/>
      <c r="D20" s="42"/>
      <c r="E20" s="41"/>
      <c r="F20" s="21"/>
      <c r="G20" s="21"/>
      <c r="H20" s="21"/>
      <c r="I20" s="21"/>
      <c r="J20" s="21"/>
      <c r="K20" s="17"/>
      <c r="L20" s="17"/>
      <c r="M20" s="16"/>
      <c r="N20" s="17"/>
      <c r="O20" s="21"/>
      <c r="P20" s="21"/>
      <c r="Q20" s="21"/>
      <c r="R20" s="21"/>
      <c r="S20" s="21"/>
      <c r="T20" s="17"/>
      <c r="U20" s="17"/>
      <c r="V20" s="16"/>
      <c r="W20" s="18"/>
      <c r="X20" s="16"/>
      <c r="Y20" s="17"/>
      <c r="Z20" s="17"/>
      <c r="AA20" s="16">
        <f t="shared" si="9"/>
        <v>0</v>
      </c>
      <c r="AB20" s="16"/>
      <c r="AC20" s="16"/>
      <c r="AD20" s="16"/>
      <c r="AE20" s="16"/>
      <c r="AF20" s="16"/>
      <c r="AG20" s="16"/>
      <c r="AH20" s="21"/>
      <c r="AI20" s="16" t="str">
        <f>VLOOKUP(Unit1!AH20,$A$36:$B$48,2)</f>
        <v xml:space="preserve"> </v>
      </c>
      <c r="AJ20" s="21"/>
    </row>
    <row r="21" spans="1:36">
      <c r="A21" s="43"/>
      <c r="B21" s="43" t="s">
        <v>81</v>
      </c>
      <c r="C21" s="43"/>
      <c r="D21" s="58"/>
      <c r="E21" s="43"/>
      <c r="F21" s="43">
        <f>AVERAGE(F5:F19)</f>
        <v>100.16666666666667</v>
      </c>
      <c r="G21" s="43">
        <f>AVERAGE(G5:G19)</f>
        <v>102.33333333333333</v>
      </c>
      <c r="H21" s="43">
        <f>AVERAGE(H5:H19)</f>
        <v>106.375</v>
      </c>
      <c r="I21" s="43">
        <f>AVERAGE(I5:I19)</f>
        <v>96.666666666666671</v>
      </c>
      <c r="J21" s="43">
        <f>AVERAGE(J5:J19)</f>
        <v>100.33333333333333</v>
      </c>
      <c r="K21" s="43" t="e">
        <f>AVERAGE(K5:K19)</f>
        <v>#DIV/0!</v>
      </c>
      <c r="L21" s="43">
        <f>AVERAGE(L5:L19)</f>
        <v>94.5</v>
      </c>
      <c r="M21" s="43">
        <f>AVERAGE(M5:M19)</f>
        <v>92.5</v>
      </c>
      <c r="N21" s="43" t="e">
        <f>AVERAGE(N5:N19)</f>
        <v>#DIV/0!</v>
      </c>
      <c r="O21" s="43">
        <f>AVERAGE(O5:O19)</f>
        <v>104.33333333333333</v>
      </c>
      <c r="P21" s="43">
        <f>AVERAGE(P5:P19)</f>
        <v>98.666666666666671</v>
      </c>
      <c r="Q21" s="43">
        <f>AVERAGE(Q5:Q19)</f>
        <v>99.333333333333329</v>
      </c>
      <c r="R21" s="43">
        <f>AVERAGE(R5:R19)</f>
        <v>101.5</v>
      </c>
      <c r="S21" s="43">
        <f>AVERAGE(S5:S19)</f>
        <v>107</v>
      </c>
      <c r="T21" s="43" t="e">
        <f>AVERAGE(T5:T19)</f>
        <v>#DIV/0!</v>
      </c>
      <c r="U21" s="43">
        <f>AVERAGE(U5:U19)</f>
        <v>98</v>
      </c>
      <c r="V21" s="43">
        <f>AVERAGE(V5:V19)</f>
        <v>95.333333333333329</v>
      </c>
      <c r="W21" s="43" t="e">
        <f>AVERAGE(W5:W19)</f>
        <v>#DIV/0!</v>
      </c>
      <c r="X21" s="43">
        <f>AVERAGE(X5:X19)</f>
        <v>95.333333333333329</v>
      </c>
      <c r="Y21" s="43"/>
      <c r="Z21" s="43">
        <f>AVERAGE(Z5:Z19)</f>
        <v>18.646666666666665</v>
      </c>
      <c r="AA21" s="43" t="e">
        <f>AVERAGE(AA5:AA19)</f>
        <v>#DIV/0!</v>
      </c>
      <c r="AB21" s="43" t="e">
        <f>AVERAGE(AB5:AB19)</f>
        <v>#DIV/0!</v>
      </c>
      <c r="AC21" s="43" t="e">
        <f>AVERAGE(AC5:AC19)</f>
        <v>#DIV/0!</v>
      </c>
      <c r="AD21" s="43" t="e">
        <f>AVERAGE(AD5:AD19)</f>
        <v>#DIV/0!</v>
      </c>
      <c r="AE21" s="43" t="e">
        <f>AVERAGE(AE5:AE19)</f>
        <v>#DIV/0!</v>
      </c>
      <c r="AF21" s="43" t="e">
        <f>AVERAGE(AF5:AF19)</f>
        <v>#DIV/0!</v>
      </c>
      <c r="AG21" s="43" t="e">
        <f>AVERAGE(AG5:AG19)</f>
        <v>#DIV/0!</v>
      </c>
      <c r="AH21" s="58" t="e">
        <f>AVERAGE(AH5:AH19)</f>
        <v>#DIV/0!</v>
      </c>
      <c r="AI21" s="43" t="e">
        <f>AVERAGE(AI5:AI19)</f>
        <v>#DIV/0!</v>
      </c>
      <c r="AJ21" s="43" t="e">
        <f t="shared" ref="AJ21" si="10">AVERAGE(AJ5:AJ19)</f>
        <v>#DIV/0!</v>
      </c>
    </row>
    <row r="30" spans="1:36">
      <c r="A30" s="24"/>
      <c r="B30" s="24"/>
      <c r="C30" s="24"/>
      <c r="D30" s="34"/>
    </row>
    <row r="31" spans="1:36">
      <c r="A31" s="25"/>
      <c r="B31" s="24"/>
      <c r="C31" s="25"/>
      <c r="D31" s="34"/>
    </row>
    <row r="32" spans="1:36">
      <c r="A32" s="24"/>
      <c r="B32" s="24"/>
      <c r="C32" s="24"/>
      <c r="D32" s="34"/>
    </row>
    <row r="33" spans="1:4">
      <c r="A33" s="24"/>
      <c r="B33" s="24"/>
      <c r="C33" s="24"/>
      <c r="D33" s="34"/>
    </row>
    <row r="34" spans="1:4">
      <c r="A34" s="24"/>
      <c r="B34" s="24"/>
      <c r="C34" s="24"/>
      <c r="D34" s="34"/>
    </row>
    <row r="35" spans="1:4">
      <c r="A35" s="26" t="s">
        <v>82</v>
      </c>
      <c r="B35" s="27" t="s">
        <v>83</v>
      </c>
      <c r="C35" s="26"/>
      <c r="D35" s="70"/>
    </row>
    <row r="36" spans="1:4">
      <c r="A36" s="28">
        <v>0</v>
      </c>
      <c r="B36" s="29" t="s">
        <v>84</v>
      </c>
      <c r="C36" s="28"/>
      <c r="D36" s="32"/>
    </row>
    <row r="37" spans="1:4">
      <c r="A37" s="28">
        <v>1</v>
      </c>
      <c r="B37" s="29" t="s">
        <v>85</v>
      </c>
      <c r="C37" s="28"/>
      <c r="D37" s="32"/>
    </row>
    <row r="38" spans="1:4">
      <c r="A38" s="28">
        <v>60</v>
      </c>
      <c r="B38" s="62" t="s">
        <v>86</v>
      </c>
      <c r="C38" s="28"/>
      <c r="D38" s="32"/>
    </row>
    <row r="39" spans="1:4">
      <c r="A39" s="28">
        <v>63</v>
      </c>
      <c r="B39" s="29" t="s">
        <v>87</v>
      </c>
      <c r="C39" s="28"/>
      <c r="D39" s="32"/>
    </row>
    <row r="40" spans="1:4">
      <c r="A40" s="28">
        <v>67</v>
      </c>
      <c r="B40" s="62" t="s">
        <v>88</v>
      </c>
      <c r="C40" s="28"/>
      <c r="D40" s="32"/>
    </row>
    <row r="41" spans="1:4">
      <c r="A41" s="28">
        <v>70</v>
      </c>
      <c r="B41" s="29" t="s">
        <v>89</v>
      </c>
      <c r="C41" s="28"/>
      <c r="D41" s="32"/>
    </row>
    <row r="42" spans="1:4">
      <c r="A42" s="28">
        <v>74</v>
      </c>
      <c r="B42" s="29" t="s">
        <v>90</v>
      </c>
      <c r="C42" s="28"/>
      <c r="D42" s="32"/>
    </row>
    <row r="43" spans="1:4">
      <c r="A43" s="28">
        <v>78</v>
      </c>
      <c r="B43" s="29" t="s">
        <v>91</v>
      </c>
      <c r="C43" s="28"/>
      <c r="D43" s="32"/>
    </row>
    <row r="44" spans="1:4">
      <c r="A44" s="28">
        <v>82</v>
      </c>
      <c r="B44" s="29" t="s">
        <v>92</v>
      </c>
      <c r="C44" s="28"/>
      <c r="D44" s="32"/>
    </row>
    <row r="45" spans="1:4">
      <c r="A45" s="28">
        <v>85</v>
      </c>
      <c r="B45" s="29" t="s">
        <v>93</v>
      </c>
      <c r="C45" s="28"/>
      <c r="D45" s="32"/>
    </row>
    <row r="46" spans="1:4">
      <c r="A46" s="28">
        <v>88</v>
      </c>
      <c r="B46" s="29" t="s">
        <v>94</v>
      </c>
      <c r="C46" s="28"/>
      <c r="D46" s="32"/>
    </row>
    <row r="47" spans="1:4">
      <c r="A47" s="28">
        <v>92</v>
      </c>
      <c r="B47" s="29" t="s">
        <v>95</v>
      </c>
      <c r="C47" s="28"/>
      <c r="D47" s="32"/>
    </row>
    <row r="48" spans="1:4">
      <c r="A48" s="28">
        <v>95</v>
      </c>
      <c r="B48" s="29" t="s">
        <v>96</v>
      </c>
      <c r="C48" s="28"/>
      <c r="D48" s="32"/>
    </row>
    <row r="50" spans="1:4">
      <c r="A50" s="1" t="s">
        <v>5</v>
      </c>
      <c r="B50" s="1"/>
      <c r="C50" s="1"/>
    </row>
    <row r="51" spans="1:4">
      <c r="A51" s="34" t="s">
        <v>96</v>
      </c>
      <c r="B51" s="1">
        <v>4</v>
      </c>
      <c r="C51" s="34"/>
      <c r="D51" s="34"/>
    </row>
    <row r="52" spans="1:4">
      <c r="A52" s="34" t="s">
        <v>95</v>
      </c>
      <c r="B52" s="1">
        <v>3.67</v>
      </c>
      <c r="C52" s="34"/>
      <c r="D52" s="34"/>
    </row>
    <row r="53" spans="1:4">
      <c r="A53" s="34" t="s">
        <v>94</v>
      </c>
      <c r="B53" s="1">
        <v>3.33</v>
      </c>
      <c r="C53" s="34"/>
      <c r="D53" s="34"/>
    </row>
    <row r="54" spans="1:4">
      <c r="A54" s="34" t="s">
        <v>93</v>
      </c>
      <c r="B54" s="1">
        <v>3</v>
      </c>
      <c r="C54" s="34"/>
      <c r="D54" s="34"/>
    </row>
    <row r="55" spans="1:4">
      <c r="A55" s="34" t="s">
        <v>92</v>
      </c>
      <c r="B55" s="1">
        <v>2.67</v>
      </c>
      <c r="C55" s="34"/>
      <c r="D55" s="34"/>
    </row>
    <row r="56" spans="1:4">
      <c r="A56" s="34" t="s">
        <v>91</v>
      </c>
      <c r="B56" s="1">
        <v>2.33</v>
      </c>
      <c r="C56" s="34"/>
      <c r="D56" s="34"/>
    </row>
    <row r="57" spans="1:4">
      <c r="A57" s="34" t="s">
        <v>90</v>
      </c>
      <c r="B57" s="1">
        <v>2</v>
      </c>
      <c r="C57" s="34"/>
      <c r="D57" s="34"/>
    </row>
    <row r="58" spans="1:4">
      <c r="A58" s="34" t="s">
        <v>89</v>
      </c>
      <c r="B58" s="1">
        <v>1.67</v>
      </c>
      <c r="C58" s="34"/>
      <c r="D58" s="34"/>
    </row>
    <row r="59" spans="1:4">
      <c r="A59" s="34" t="s">
        <v>88</v>
      </c>
      <c r="B59" s="1">
        <v>1.33</v>
      </c>
      <c r="C59" s="34"/>
      <c r="D59" s="34"/>
    </row>
    <row r="60" spans="1:4">
      <c r="A60" s="34" t="s">
        <v>87</v>
      </c>
      <c r="B60" s="1">
        <v>1</v>
      </c>
      <c r="C60" s="34"/>
      <c r="D60" s="34"/>
    </row>
    <row r="61" spans="1:4">
      <c r="A61" s="1" t="s">
        <v>86</v>
      </c>
      <c r="B61" s="1">
        <v>0.67</v>
      </c>
      <c r="C61" s="34"/>
      <c r="D61" s="34"/>
    </row>
    <row r="62" spans="1:4">
      <c r="A62" s="34" t="s">
        <v>85</v>
      </c>
      <c r="B62" s="1">
        <v>0</v>
      </c>
      <c r="C62" s="34"/>
      <c r="D62" s="34"/>
    </row>
    <row r="65" spans="1:4" ht="19">
      <c r="A65" s="47" t="s">
        <v>97</v>
      </c>
      <c r="C65" s="47"/>
      <c r="D65" s="71"/>
    </row>
    <row r="66" spans="1:4" ht="19">
      <c r="A66" s="47" t="s">
        <v>98</v>
      </c>
      <c r="C66" s="47"/>
      <c r="D66" s="71"/>
    </row>
    <row r="67" spans="1:4" ht="19">
      <c r="A67" s="47" t="s">
        <v>99</v>
      </c>
      <c r="B67" s="47"/>
    </row>
    <row r="68" spans="1:4" ht="19">
      <c r="A68" s="47" t="s">
        <v>100</v>
      </c>
      <c r="C68" s="47"/>
      <c r="D68" s="71"/>
    </row>
    <row r="69" spans="1:4" ht="19">
      <c r="A69" s="47" t="s">
        <v>101</v>
      </c>
      <c r="B69" s="47"/>
    </row>
    <row r="70" spans="1:4" ht="19">
      <c r="A70" s="47" t="s">
        <v>102</v>
      </c>
    </row>
  </sheetData>
  <phoneticPr fontId="0" type="noConversion"/>
  <conditionalFormatting sqref="AC4 F5:AG6 F7 H7:AG7 F21:AJ21 AI5:AI20 F8:AG20">
    <cfRule type="cellIs" dxfId="6" priority="1" stopIfTrue="1" operator="lessThan">
      <formula>74</formula>
    </cfRule>
  </conditionalFormatting>
  <dataValidations count="1">
    <dataValidation type="list" allowBlank="1" showInputMessage="1" showErrorMessage="1" sqref="C5:C19" xr:uid="{00000000-0002-0000-0000-000000000000}">
      <formula1>$A$65:$A$70</formula1>
    </dataValidation>
  </dataValidations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35" r:id="rId4">
          <objectPr defaultSize="0" r:id="rId5">
            <anchor moveWithCells="1">
              <from>
                <xdr:col>33</xdr:col>
                <xdr:colOff>203200</xdr:colOff>
                <xdr:row>0</xdr:row>
                <xdr:rowOff>88900</xdr:rowOff>
              </from>
              <to>
                <xdr:col>38</xdr:col>
                <xdr:colOff>177800</xdr:colOff>
                <xdr:row>0</xdr:row>
                <xdr:rowOff>431800</xdr:rowOff>
              </to>
            </anchor>
          </objectPr>
        </oleObject>
      </mc:Choice>
      <mc:Fallback>
        <oleObject progId="Word.Document.8" shapeId="103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62"/>
  <sheetViews>
    <sheetView tabSelected="1" workbookViewId="0">
      <pane xSplit="5" ySplit="4" topLeftCell="F5" activePane="bottomRight" state="frozen"/>
      <selection pane="topRight" activeCell="D1" sqref="D1"/>
      <selection pane="bottomLeft" activeCell="A5" sqref="A5"/>
      <selection pane="bottomRight" activeCell="AK21" sqref="AK21"/>
    </sheetView>
  </sheetViews>
  <sheetFormatPr baseColWidth="10" defaultColWidth="8.83203125" defaultRowHeight="13"/>
  <cols>
    <col min="1" max="1" width="15" customWidth="1"/>
    <col min="3" max="3" width="10.6640625" customWidth="1"/>
    <col min="4" max="4" width="8.83203125" style="1" customWidth="1"/>
    <col min="5" max="5" width="7.33203125" customWidth="1"/>
    <col min="6" max="10" width="5.6640625" customWidth="1"/>
    <col min="11" max="11" width="8.5" customWidth="1"/>
    <col min="12" max="12" width="6" customWidth="1"/>
    <col min="13" max="13" width="8" customWidth="1"/>
    <col min="14" max="14" width="7.5" customWidth="1"/>
    <col min="15" max="19" width="5.6640625" customWidth="1"/>
    <col min="20" max="20" width="8.5" customWidth="1"/>
    <col min="21" max="21" width="6.83203125" customWidth="1"/>
    <col min="22" max="22" width="6.6640625" customWidth="1"/>
    <col min="23" max="23" width="8.5" customWidth="1"/>
    <col min="24" max="25" width="6.83203125" customWidth="1"/>
    <col min="26" max="27" width="8.5" customWidth="1"/>
    <col min="28" max="28" width="16.83203125" customWidth="1"/>
    <col min="33" max="33" width="5.83203125" customWidth="1"/>
    <col min="36" max="36" width="8.83203125" style="1"/>
  </cols>
  <sheetData>
    <row r="1" spans="1:37" ht="35">
      <c r="A1" s="4" t="s">
        <v>103</v>
      </c>
      <c r="C1" s="4"/>
      <c r="D1" s="69"/>
    </row>
    <row r="3" spans="1:37" ht="20">
      <c r="A3" s="2"/>
      <c r="B3" s="3"/>
      <c r="C3" s="2"/>
      <c r="D3" s="3"/>
      <c r="E3" s="3"/>
      <c r="F3" s="63" t="s">
        <v>1</v>
      </c>
      <c r="G3" s="3"/>
      <c r="H3" s="3"/>
      <c r="I3" s="3"/>
      <c r="J3" s="3"/>
      <c r="K3" s="3"/>
      <c r="L3" s="3"/>
      <c r="M3" s="2"/>
      <c r="N3" s="2"/>
      <c r="O3" s="6" t="s">
        <v>2</v>
      </c>
      <c r="P3" s="6"/>
      <c r="Q3" s="6"/>
      <c r="R3" s="6"/>
      <c r="S3" s="6">
        <v>84.5</v>
      </c>
      <c r="T3" s="6"/>
      <c r="U3" s="6"/>
      <c r="V3" s="6"/>
      <c r="W3" s="6"/>
      <c r="X3" s="7" t="s">
        <v>3</v>
      </c>
      <c r="Y3" s="7"/>
      <c r="Z3" s="8"/>
      <c r="AA3" s="35" t="s">
        <v>4</v>
      </c>
      <c r="AB3" s="35"/>
      <c r="AC3" s="35"/>
      <c r="AD3" s="35"/>
      <c r="AE3" s="35"/>
      <c r="AF3" s="36"/>
      <c r="AG3" s="36"/>
      <c r="AH3" s="30" t="s">
        <v>5</v>
      </c>
      <c r="AI3" s="38"/>
      <c r="AJ3" s="38"/>
      <c r="AK3" s="37"/>
    </row>
    <row r="4" spans="1:37" ht="28">
      <c r="A4" t="s">
        <v>6</v>
      </c>
      <c r="B4" s="9" t="s">
        <v>7</v>
      </c>
      <c r="C4" t="s">
        <v>8</v>
      </c>
      <c r="D4" s="1" t="s">
        <v>9</v>
      </c>
      <c r="E4" s="1" t="s">
        <v>10</v>
      </c>
      <c r="F4" s="42" t="s">
        <v>104</v>
      </c>
      <c r="G4" s="42" t="s">
        <v>105</v>
      </c>
      <c r="H4" s="42" t="s">
        <v>106</v>
      </c>
      <c r="I4" s="42" t="s">
        <v>107</v>
      </c>
      <c r="J4" s="42" t="s">
        <v>108</v>
      </c>
      <c r="K4" s="54" t="s">
        <v>16</v>
      </c>
      <c r="L4" s="54" t="s">
        <v>17</v>
      </c>
      <c r="M4" s="54" t="s">
        <v>18</v>
      </c>
      <c r="N4" s="54" t="s">
        <v>19</v>
      </c>
      <c r="O4" s="42" t="s">
        <v>109</v>
      </c>
      <c r="P4" s="42" t="s">
        <v>110</v>
      </c>
      <c r="Q4" s="42" t="s">
        <v>111</v>
      </c>
      <c r="R4" s="42" t="s">
        <v>112</v>
      </c>
      <c r="S4" s="42" t="s">
        <v>113</v>
      </c>
      <c r="T4" s="54" t="s">
        <v>16</v>
      </c>
      <c r="U4" s="54" t="s">
        <v>17</v>
      </c>
      <c r="V4" s="54" t="s">
        <v>25</v>
      </c>
      <c r="W4" s="54" t="s">
        <v>26</v>
      </c>
      <c r="X4" s="54" t="s">
        <v>17</v>
      </c>
      <c r="Y4" s="54" t="s">
        <v>25</v>
      </c>
      <c r="Z4" s="54" t="s">
        <v>19</v>
      </c>
      <c r="AA4" s="54" t="s">
        <v>28</v>
      </c>
      <c r="AB4" s="54" t="s">
        <v>29</v>
      </c>
      <c r="AC4" s="48" t="str">
        <f t="shared" ref="AC4:AC19" si="0">C4</f>
        <v>Unit</v>
      </c>
      <c r="AD4" s="54" t="s">
        <v>10</v>
      </c>
      <c r="AE4" s="54" t="s">
        <v>30</v>
      </c>
      <c r="AF4" s="54" t="s">
        <v>31</v>
      </c>
      <c r="AG4" s="54" t="s">
        <v>32</v>
      </c>
      <c r="AH4" s="23" t="s">
        <v>33</v>
      </c>
      <c r="AI4" s="54" t="s">
        <v>34</v>
      </c>
      <c r="AJ4" s="54" t="s">
        <v>35</v>
      </c>
      <c r="AK4" s="54" t="s">
        <v>114</v>
      </c>
    </row>
    <row r="5" spans="1:37">
      <c r="A5" s="46" t="s">
        <v>130</v>
      </c>
      <c r="B5" s="76" t="str">
        <f>Unit1!B5</f>
        <v>何達偉</v>
      </c>
      <c r="C5" s="23" t="str">
        <f>Unit1!C5</f>
        <v>D Co</v>
      </c>
      <c r="D5" s="42" t="s">
        <v>115</v>
      </c>
      <c r="E5" s="23" t="str">
        <f>Unit1!E5</f>
        <v>1234</v>
      </c>
      <c r="F5" s="20">
        <v>80</v>
      </c>
      <c r="G5" s="20">
        <v>100</v>
      </c>
      <c r="H5" s="20">
        <v>93</v>
      </c>
      <c r="I5" s="20">
        <v>84</v>
      </c>
      <c r="J5" s="20">
        <v>104</v>
      </c>
      <c r="K5" s="10">
        <f t="shared" ref="K5:K19" si="1">AVERAGE(F5:J5)</f>
        <v>92.2</v>
      </c>
      <c r="L5" s="64">
        <v>78</v>
      </c>
      <c r="M5" s="11">
        <v>70.25</v>
      </c>
      <c r="N5" s="12">
        <f>K5*0.1+L5*0.2+M5*0.7</f>
        <v>73.995000000000005</v>
      </c>
      <c r="O5" s="20">
        <v>104</v>
      </c>
      <c r="P5" s="20">
        <v>111</v>
      </c>
      <c r="Q5" s="20">
        <v>97</v>
      </c>
      <c r="R5" s="20">
        <v>93</v>
      </c>
      <c r="S5" s="20">
        <v>110</v>
      </c>
      <c r="T5" s="10">
        <f t="shared" ref="T5:T19" si="2">AVERAGE(O5:S5)</f>
        <v>103</v>
      </c>
      <c r="U5" s="64">
        <v>90.5</v>
      </c>
      <c r="V5" s="11">
        <v>83</v>
      </c>
      <c r="W5" s="13">
        <f>T5*0.1+U5*0.2+V5*0.7</f>
        <v>86.5</v>
      </c>
      <c r="X5" s="64">
        <v>88</v>
      </c>
      <c r="Y5" s="11">
        <v>91</v>
      </c>
      <c r="Z5" s="12">
        <f>X5*0.3+Y5*0.7</f>
        <v>90.1</v>
      </c>
      <c r="AA5" s="12" t="str">
        <f t="shared" ref="AA5:AA20" si="3">B5</f>
        <v>何達偉</v>
      </c>
      <c r="AB5" s="12" t="str">
        <f t="shared" ref="AB5:AB19" si="4">A5</f>
        <v>Student A</v>
      </c>
      <c r="AC5" s="12" t="str">
        <f t="shared" si="0"/>
        <v>D Co</v>
      </c>
      <c r="AD5" s="12" t="str">
        <f t="shared" ref="AD5:AD19" si="5">E5</f>
        <v>1234</v>
      </c>
      <c r="AE5" s="12" t="str">
        <f>VLOOKUP(N5,$A$36:$B$48,2)</f>
        <v>C-</v>
      </c>
      <c r="AF5" s="12" t="str">
        <f>VLOOKUP(W5,$A$36:$B$48,2)</f>
        <v>B</v>
      </c>
      <c r="AG5" s="12" t="str">
        <f>VLOOKUP(Z5,$A$36:$B$48,2)</f>
        <v>B+</v>
      </c>
      <c r="AH5" s="52">
        <f t="shared" ref="AH5:AH19" si="6">N5*0.4+W5*0.4+Z5*0.2</f>
        <v>82.218000000000004</v>
      </c>
      <c r="AI5" s="12" t="str">
        <f>VLOOKUP(AH5,$A$36:$B$48,2)</f>
        <v>B-</v>
      </c>
      <c r="AJ5" s="42">
        <f>VLOOKUP(AI5,$A$51:$B$62,2,FALSE)</f>
        <v>2.67</v>
      </c>
      <c r="AK5" s="42">
        <f>AVERAGE(AJ5,Unit1!AJ5)</f>
        <v>3</v>
      </c>
    </row>
    <row r="6" spans="1:37">
      <c r="A6" s="46" t="s">
        <v>131</v>
      </c>
      <c r="B6" s="76" t="str">
        <f>Unit1!B6</f>
        <v>谭爱龙</v>
      </c>
      <c r="C6" s="23" t="str">
        <f>Unit1!C6</f>
        <v>CIDU</v>
      </c>
      <c r="D6" s="42" t="s">
        <v>115</v>
      </c>
      <c r="E6" s="23" t="str">
        <f>Unit1!E6</f>
        <v>1235</v>
      </c>
      <c r="F6" s="19">
        <v>97</v>
      </c>
      <c r="G6" s="19">
        <v>109</v>
      </c>
      <c r="H6" s="19">
        <v>101</v>
      </c>
      <c r="I6" s="19">
        <v>94</v>
      </c>
      <c r="J6" s="19">
        <v>103</v>
      </c>
      <c r="K6" s="10">
        <f t="shared" si="1"/>
        <v>100.8</v>
      </c>
      <c r="L6" s="64">
        <v>91</v>
      </c>
      <c r="M6" s="11">
        <v>91.5</v>
      </c>
      <c r="N6" s="12">
        <f t="shared" ref="N6:N19" si="7">K6*0.1+L6*0.2+M6*0.7</f>
        <v>92.33</v>
      </c>
      <c r="O6" s="20">
        <v>100</v>
      </c>
      <c r="P6" s="20">
        <v>110</v>
      </c>
      <c r="Q6" s="20">
        <v>102</v>
      </c>
      <c r="R6" s="20">
        <v>104</v>
      </c>
      <c r="S6" s="20">
        <v>110</v>
      </c>
      <c r="T6" s="10">
        <f t="shared" si="2"/>
        <v>105.2</v>
      </c>
      <c r="U6" s="64">
        <v>94</v>
      </c>
      <c r="V6" s="11">
        <v>97</v>
      </c>
      <c r="W6" s="13">
        <f t="shared" ref="W6:W19" si="8">T6*0.1+U6*0.2+V6*0.7</f>
        <v>97.22</v>
      </c>
      <c r="X6" s="64">
        <v>92</v>
      </c>
      <c r="Y6" s="11">
        <v>90</v>
      </c>
      <c r="Z6" s="12">
        <f t="shared" ref="Z6:Z19" si="9">X6*0.3+Y6*0.7</f>
        <v>90.6</v>
      </c>
      <c r="AA6" s="48" t="str">
        <f t="shared" si="3"/>
        <v>谭爱龙</v>
      </c>
      <c r="AB6" s="48" t="str">
        <f t="shared" si="4"/>
        <v>Student B</v>
      </c>
      <c r="AC6" s="48" t="str">
        <f t="shared" si="0"/>
        <v>CIDU</v>
      </c>
      <c r="AD6" s="48" t="str">
        <f t="shared" si="5"/>
        <v>1235</v>
      </c>
      <c r="AE6" s="48" t="str">
        <f>VLOOKUP(N6,$A$36:$B$48,2)</f>
        <v>A-</v>
      </c>
      <c r="AF6" s="48" t="str">
        <f>VLOOKUP(W6,$A$36:$B$48,2)</f>
        <v>A</v>
      </c>
      <c r="AG6" s="48" t="str">
        <f>VLOOKUP(Z6,$A$36:$B$48,2)</f>
        <v>B+</v>
      </c>
      <c r="AH6" s="23">
        <f t="shared" si="6"/>
        <v>93.940000000000012</v>
      </c>
      <c r="AI6" s="48" t="str">
        <f>VLOOKUP(AH6,$A$36:$B$48,2)</f>
        <v>A-</v>
      </c>
      <c r="AJ6" s="42">
        <f>VLOOKUP(AI6,$A$51:$B$62,2,FALSE)</f>
        <v>3.67</v>
      </c>
      <c r="AK6" s="42">
        <f>AVERAGE(AJ6,Unit1!AJ6)</f>
        <v>3.835</v>
      </c>
    </row>
    <row r="7" spans="1:37">
      <c r="A7" s="46" t="s">
        <v>132</v>
      </c>
      <c r="B7" s="76" t="str">
        <f>Unit1!B7</f>
        <v>戴文凯</v>
      </c>
      <c r="C7" s="23" t="str">
        <f>Unit1!C7</f>
        <v>E Co</v>
      </c>
      <c r="D7" s="42" t="s">
        <v>116</v>
      </c>
      <c r="E7" s="23" t="str">
        <f>Unit1!E7</f>
        <v>1236</v>
      </c>
      <c r="F7" s="19">
        <v>105</v>
      </c>
      <c r="G7" s="19">
        <v>110</v>
      </c>
      <c r="H7" s="19">
        <v>101</v>
      </c>
      <c r="I7" s="19">
        <v>108</v>
      </c>
      <c r="J7" s="19">
        <v>112</v>
      </c>
      <c r="K7" s="10">
        <f t="shared" si="1"/>
        <v>107.2</v>
      </c>
      <c r="L7" s="64">
        <v>94</v>
      </c>
      <c r="M7" s="11">
        <v>96</v>
      </c>
      <c r="N7" s="12">
        <f t="shared" si="7"/>
        <v>96.72</v>
      </c>
      <c r="O7" s="20">
        <v>110</v>
      </c>
      <c r="P7" s="20">
        <v>114</v>
      </c>
      <c r="Q7" s="20">
        <v>118</v>
      </c>
      <c r="R7" s="20">
        <v>108</v>
      </c>
      <c r="S7" s="20">
        <v>102</v>
      </c>
      <c r="T7" s="10">
        <f t="shared" si="2"/>
        <v>110.4</v>
      </c>
      <c r="U7" s="64">
        <v>97</v>
      </c>
      <c r="V7" s="11">
        <v>94</v>
      </c>
      <c r="W7" s="13">
        <f t="shared" si="8"/>
        <v>96.240000000000009</v>
      </c>
      <c r="X7" s="64">
        <v>90</v>
      </c>
      <c r="Y7" s="11">
        <v>95</v>
      </c>
      <c r="Z7" s="12">
        <f t="shared" si="9"/>
        <v>93.5</v>
      </c>
      <c r="AA7" s="48" t="str">
        <f t="shared" si="3"/>
        <v>戴文凯</v>
      </c>
      <c r="AB7" s="48" t="str">
        <f t="shared" si="4"/>
        <v>Student C</v>
      </c>
      <c r="AC7" s="48" t="str">
        <f t="shared" si="0"/>
        <v>E Co</v>
      </c>
      <c r="AD7" s="48" t="str">
        <f t="shared" si="5"/>
        <v>1236</v>
      </c>
      <c r="AE7" s="48" t="str">
        <f>VLOOKUP(N7,$A$36:$B$48,2)</f>
        <v>A</v>
      </c>
      <c r="AF7" s="48" t="str">
        <f>VLOOKUP(W7,$A$36:$B$48,2)</f>
        <v>A</v>
      </c>
      <c r="AG7" s="48" t="str">
        <f>VLOOKUP(Z7,$A$36:$B$48,2)</f>
        <v>A-</v>
      </c>
      <c r="AH7" s="23">
        <f t="shared" si="6"/>
        <v>95.884000000000015</v>
      </c>
      <c r="AI7" s="48" t="str">
        <f>VLOOKUP(AH7,$A$36:$B$48,2)</f>
        <v>A</v>
      </c>
      <c r="AJ7" s="42">
        <f>VLOOKUP(AI7,$A$51:$B$62,2,FALSE)</f>
        <v>4</v>
      </c>
      <c r="AK7" s="42">
        <f>AVERAGE(AJ7,Unit1!AJ7)</f>
        <v>4</v>
      </c>
    </row>
    <row r="8" spans="1:37">
      <c r="A8" s="23" t="str">
        <f>Unit1!A8</f>
        <v>English19</v>
      </c>
      <c r="B8" s="23" t="str">
        <f>Unit1!B8</f>
        <v>中文19</v>
      </c>
      <c r="C8" s="23" t="str">
        <f>Unit1!C8</f>
        <v>E Co</v>
      </c>
      <c r="D8" s="42">
        <f>Unit1!D8</f>
        <v>0</v>
      </c>
      <c r="E8" s="23" t="str">
        <f>Unit1!E8</f>
        <v>1252</v>
      </c>
      <c r="F8" s="19"/>
      <c r="G8" s="19"/>
      <c r="H8" s="19"/>
      <c r="I8" s="19"/>
      <c r="J8" s="19"/>
      <c r="K8" s="10" t="e">
        <f t="shared" si="1"/>
        <v>#DIV/0!</v>
      </c>
      <c r="L8" s="64"/>
      <c r="M8" s="14"/>
      <c r="N8" s="12" t="e">
        <f t="shared" si="7"/>
        <v>#DIV/0!</v>
      </c>
      <c r="O8" s="19"/>
      <c r="P8" s="19"/>
      <c r="Q8" s="19"/>
      <c r="R8" s="19"/>
      <c r="S8" s="19"/>
      <c r="T8" s="10" t="e">
        <f t="shared" si="2"/>
        <v>#DIV/0!</v>
      </c>
      <c r="U8" s="64"/>
      <c r="V8" s="14"/>
      <c r="W8" s="13" t="e">
        <f t="shared" si="8"/>
        <v>#DIV/0!</v>
      </c>
      <c r="X8" s="65"/>
      <c r="Y8" s="11"/>
      <c r="Z8" s="12">
        <f t="shared" si="9"/>
        <v>0</v>
      </c>
      <c r="AA8" s="48" t="str">
        <f t="shared" si="3"/>
        <v>中文19</v>
      </c>
      <c r="AB8" s="48" t="str">
        <f t="shared" si="4"/>
        <v>English19</v>
      </c>
      <c r="AC8" s="48" t="str">
        <f t="shared" si="0"/>
        <v>E Co</v>
      </c>
      <c r="AD8" s="48" t="str">
        <f t="shared" si="5"/>
        <v>1252</v>
      </c>
      <c r="AE8" s="48" t="e">
        <f>VLOOKUP(N8,$A$36:$B$48,2)</f>
        <v>#DIV/0!</v>
      </c>
      <c r="AF8" s="48" t="e">
        <f>VLOOKUP(W8,$A$36:$B$48,2)</f>
        <v>#DIV/0!</v>
      </c>
      <c r="AG8" s="48" t="str">
        <f>VLOOKUP(Z8,$A$36:$B$48,2)</f>
        <v xml:space="preserve"> </v>
      </c>
      <c r="AH8" s="23" t="e">
        <f t="shared" si="6"/>
        <v>#DIV/0!</v>
      </c>
      <c r="AI8" s="48" t="e">
        <f>VLOOKUP(AH8,$A$36:$B$48,2)</f>
        <v>#DIV/0!</v>
      </c>
      <c r="AJ8" s="42" t="e">
        <f>VLOOKUP(AI8,$A$51:$B$62,2,FALSE)</f>
        <v>#DIV/0!</v>
      </c>
      <c r="AK8" s="42" t="e">
        <f>AVERAGE(AJ8,Unit1!AJ8)</f>
        <v>#DIV/0!</v>
      </c>
    </row>
    <row r="9" spans="1:37">
      <c r="A9" s="23" t="str">
        <f>Unit1!A9</f>
        <v>English20</v>
      </c>
      <c r="B9" s="23" t="str">
        <f>Unit1!B9</f>
        <v>中文20</v>
      </c>
      <c r="C9" s="23" t="str">
        <f>Unit1!C9</f>
        <v>E Co</v>
      </c>
      <c r="D9" s="42">
        <f>Unit1!D9</f>
        <v>0</v>
      </c>
      <c r="E9" s="23" t="str">
        <f>Unit1!E9</f>
        <v>1253</v>
      </c>
      <c r="F9" s="19"/>
      <c r="G9" s="19"/>
      <c r="H9" s="19"/>
      <c r="I9" s="19"/>
      <c r="J9" s="19"/>
      <c r="K9" s="10" t="e">
        <f t="shared" si="1"/>
        <v>#DIV/0!</v>
      </c>
      <c r="L9" s="64"/>
      <c r="M9" s="14"/>
      <c r="N9" s="12" t="e">
        <f t="shared" si="7"/>
        <v>#DIV/0!</v>
      </c>
      <c r="O9" s="19"/>
      <c r="P9" s="19"/>
      <c r="Q9" s="19"/>
      <c r="R9" s="19"/>
      <c r="S9" s="19"/>
      <c r="T9" s="10" t="e">
        <f t="shared" si="2"/>
        <v>#DIV/0!</v>
      </c>
      <c r="U9" s="64"/>
      <c r="V9" s="14"/>
      <c r="W9" s="13" t="e">
        <f t="shared" si="8"/>
        <v>#DIV/0!</v>
      </c>
      <c r="X9" s="65"/>
      <c r="Y9" s="11"/>
      <c r="Z9" s="12">
        <f t="shared" si="9"/>
        <v>0</v>
      </c>
      <c r="AA9" s="48" t="str">
        <f t="shared" si="3"/>
        <v>中文20</v>
      </c>
      <c r="AB9" s="48" t="str">
        <f t="shared" si="4"/>
        <v>English20</v>
      </c>
      <c r="AC9" s="48" t="str">
        <f t="shared" si="0"/>
        <v>E Co</v>
      </c>
      <c r="AD9" s="48" t="str">
        <f t="shared" si="5"/>
        <v>1253</v>
      </c>
      <c r="AE9" s="48" t="e">
        <f>VLOOKUP(N9,$A$36:$B$48,2)</f>
        <v>#DIV/0!</v>
      </c>
      <c r="AF9" s="48" t="e">
        <f>VLOOKUP(W9,$A$36:$B$48,2)</f>
        <v>#DIV/0!</v>
      </c>
      <c r="AG9" s="48" t="str">
        <f>VLOOKUP(Z9,$A$36:$B$48,2)</f>
        <v xml:space="preserve"> </v>
      </c>
      <c r="AH9" s="23" t="e">
        <f t="shared" si="6"/>
        <v>#DIV/0!</v>
      </c>
      <c r="AI9" s="48" t="e">
        <f>VLOOKUP(AH9,$A$36:$B$48,2)</f>
        <v>#DIV/0!</v>
      </c>
      <c r="AJ9" s="42" t="e">
        <f>VLOOKUP(AI9,$A$51:$B$62,2,FALSE)</f>
        <v>#DIV/0!</v>
      </c>
      <c r="AK9" s="42" t="e">
        <f>AVERAGE(AJ9,Unit1!AJ9)</f>
        <v>#DIV/0!</v>
      </c>
    </row>
    <row r="10" spans="1:37">
      <c r="A10" s="23" t="str">
        <f>Unit1!A10</f>
        <v>English21</v>
      </c>
      <c r="B10" s="23" t="str">
        <f>Unit1!B10</f>
        <v>中文21</v>
      </c>
      <c r="C10" s="23" t="str">
        <f>Unit1!C10</f>
        <v>E Co</v>
      </c>
      <c r="D10" s="42">
        <f>Unit1!D10</f>
        <v>0</v>
      </c>
      <c r="E10" s="23" t="str">
        <f>Unit1!E10</f>
        <v>1254</v>
      </c>
      <c r="F10" s="19"/>
      <c r="G10" s="19"/>
      <c r="H10" s="19"/>
      <c r="I10" s="19"/>
      <c r="J10" s="19"/>
      <c r="K10" s="10" t="e">
        <f t="shared" si="1"/>
        <v>#DIV/0!</v>
      </c>
      <c r="L10" s="64"/>
      <c r="M10" s="14"/>
      <c r="N10" s="12" t="e">
        <f t="shared" si="7"/>
        <v>#DIV/0!</v>
      </c>
      <c r="O10" s="19"/>
      <c r="P10" s="19"/>
      <c r="Q10" s="19"/>
      <c r="R10" s="19"/>
      <c r="S10" s="19"/>
      <c r="T10" s="10" t="e">
        <f t="shared" si="2"/>
        <v>#DIV/0!</v>
      </c>
      <c r="U10" s="64"/>
      <c r="V10" s="14"/>
      <c r="W10" s="13" t="e">
        <f t="shared" si="8"/>
        <v>#DIV/0!</v>
      </c>
      <c r="X10" s="65"/>
      <c r="Y10" s="11"/>
      <c r="Z10" s="12">
        <f t="shared" si="9"/>
        <v>0</v>
      </c>
      <c r="AA10" s="48" t="str">
        <f t="shared" si="3"/>
        <v>中文21</v>
      </c>
      <c r="AB10" s="48" t="str">
        <f t="shared" si="4"/>
        <v>English21</v>
      </c>
      <c r="AC10" s="48" t="str">
        <f t="shared" si="0"/>
        <v>E Co</v>
      </c>
      <c r="AD10" s="48" t="str">
        <f t="shared" si="5"/>
        <v>1254</v>
      </c>
      <c r="AE10" s="48" t="e">
        <f>VLOOKUP(N10,$A$36:$B$48,2)</f>
        <v>#DIV/0!</v>
      </c>
      <c r="AF10" s="48" t="e">
        <f>VLOOKUP(W10,$A$36:$B$48,2)</f>
        <v>#DIV/0!</v>
      </c>
      <c r="AG10" s="48" t="str">
        <f>VLOOKUP(Z10,$A$36:$B$48,2)</f>
        <v xml:space="preserve"> </v>
      </c>
      <c r="AH10" s="23" t="e">
        <f t="shared" si="6"/>
        <v>#DIV/0!</v>
      </c>
      <c r="AI10" s="48" t="e">
        <f>VLOOKUP(AH10,$A$36:$B$48,2)</f>
        <v>#DIV/0!</v>
      </c>
      <c r="AJ10" s="42" t="e">
        <f>VLOOKUP(AI10,$A$51:$B$62,2,FALSE)</f>
        <v>#DIV/0!</v>
      </c>
      <c r="AK10" s="42" t="e">
        <f>AVERAGE(AJ10,Unit1!AJ10)</f>
        <v>#DIV/0!</v>
      </c>
    </row>
    <row r="11" spans="1:37">
      <c r="A11" s="23" t="str">
        <f>Unit1!A11</f>
        <v>English22</v>
      </c>
      <c r="B11" s="23" t="str">
        <f>Unit1!B11</f>
        <v>中文22</v>
      </c>
      <c r="C11" s="23" t="str">
        <f>Unit1!C11</f>
        <v>E Co</v>
      </c>
      <c r="D11" s="42">
        <f>Unit1!D11</f>
        <v>0</v>
      </c>
      <c r="E11" s="23" t="str">
        <f>Unit1!E11</f>
        <v>1255</v>
      </c>
      <c r="F11" s="19"/>
      <c r="G11" s="19"/>
      <c r="H11" s="19"/>
      <c r="I11" s="19"/>
      <c r="J11" s="19"/>
      <c r="K11" s="10" t="e">
        <f t="shared" si="1"/>
        <v>#DIV/0!</v>
      </c>
      <c r="L11" s="64"/>
      <c r="M11" s="14"/>
      <c r="N11" s="12" t="e">
        <f t="shared" si="7"/>
        <v>#DIV/0!</v>
      </c>
      <c r="O11" s="19"/>
      <c r="P11" s="19"/>
      <c r="Q11" s="19"/>
      <c r="R11" s="19"/>
      <c r="S11" s="19"/>
      <c r="T11" s="10" t="e">
        <f t="shared" si="2"/>
        <v>#DIV/0!</v>
      </c>
      <c r="U11" s="64"/>
      <c r="V11" s="14"/>
      <c r="W11" s="13" t="e">
        <f t="shared" si="8"/>
        <v>#DIV/0!</v>
      </c>
      <c r="X11" s="65"/>
      <c r="Y11" s="11"/>
      <c r="Z11" s="12">
        <f t="shared" si="9"/>
        <v>0</v>
      </c>
      <c r="AA11" s="48" t="str">
        <f t="shared" si="3"/>
        <v>中文22</v>
      </c>
      <c r="AB11" s="48" t="str">
        <f t="shared" si="4"/>
        <v>English22</v>
      </c>
      <c r="AC11" s="48" t="str">
        <f t="shared" si="0"/>
        <v>E Co</v>
      </c>
      <c r="AD11" s="48" t="str">
        <f t="shared" si="5"/>
        <v>1255</v>
      </c>
      <c r="AE11" s="48" t="e">
        <f>VLOOKUP(N11,$A$36:$B$48,2)</f>
        <v>#DIV/0!</v>
      </c>
      <c r="AF11" s="48" t="e">
        <f>VLOOKUP(W11,$A$36:$B$48,2)</f>
        <v>#DIV/0!</v>
      </c>
      <c r="AG11" s="48" t="str">
        <f>VLOOKUP(Z11,$A$36:$B$48,2)</f>
        <v xml:space="preserve"> </v>
      </c>
      <c r="AH11" s="23" t="e">
        <f t="shared" si="6"/>
        <v>#DIV/0!</v>
      </c>
      <c r="AI11" s="48" t="e">
        <f>VLOOKUP(AH11,$A$36:$B$48,2)</f>
        <v>#DIV/0!</v>
      </c>
      <c r="AJ11" s="42" t="e">
        <f>VLOOKUP(AI11,$A$51:$B$62,2,FALSE)</f>
        <v>#DIV/0!</v>
      </c>
      <c r="AK11" s="42" t="e">
        <f>AVERAGE(AJ11,Unit1!AJ11)</f>
        <v>#DIV/0!</v>
      </c>
    </row>
    <row r="12" spans="1:37">
      <c r="A12" s="23" t="str">
        <f>Unit1!A12</f>
        <v>English23</v>
      </c>
      <c r="B12" s="23" t="str">
        <f>Unit1!B12</f>
        <v>中文23</v>
      </c>
      <c r="C12" s="23" t="str">
        <f>Unit1!C12</f>
        <v>E Co</v>
      </c>
      <c r="D12" s="42">
        <f>Unit1!D12</f>
        <v>0</v>
      </c>
      <c r="E12" s="23" t="str">
        <f>Unit1!E12</f>
        <v>1256</v>
      </c>
      <c r="F12" s="19"/>
      <c r="G12" s="19"/>
      <c r="H12" s="19"/>
      <c r="I12" s="19"/>
      <c r="J12" s="19"/>
      <c r="K12" s="10" t="e">
        <f t="shared" si="1"/>
        <v>#DIV/0!</v>
      </c>
      <c r="L12" s="64"/>
      <c r="M12" s="14"/>
      <c r="N12" s="12" t="e">
        <f t="shared" si="7"/>
        <v>#DIV/0!</v>
      </c>
      <c r="O12" s="19"/>
      <c r="P12" s="19"/>
      <c r="Q12" s="19"/>
      <c r="R12" s="19"/>
      <c r="S12" s="19"/>
      <c r="T12" s="10" t="e">
        <f t="shared" si="2"/>
        <v>#DIV/0!</v>
      </c>
      <c r="U12" s="64"/>
      <c r="V12" s="14"/>
      <c r="W12" s="13" t="e">
        <f t="shared" si="8"/>
        <v>#DIV/0!</v>
      </c>
      <c r="X12" s="65"/>
      <c r="Y12" s="11"/>
      <c r="Z12" s="12">
        <f t="shared" si="9"/>
        <v>0</v>
      </c>
      <c r="AA12" s="48" t="str">
        <f t="shared" si="3"/>
        <v>中文23</v>
      </c>
      <c r="AB12" s="48" t="str">
        <f t="shared" si="4"/>
        <v>English23</v>
      </c>
      <c r="AC12" s="48" t="str">
        <f t="shared" si="0"/>
        <v>E Co</v>
      </c>
      <c r="AD12" s="48" t="str">
        <f t="shared" si="5"/>
        <v>1256</v>
      </c>
      <c r="AE12" s="48" t="e">
        <f>VLOOKUP(N12,$A$36:$B$48,2)</f>
        <v>#DIV/0!</v>
      </c>
      <c r="AF12" s="48" t="e">
        <f>VLOOKUP(W12,$A$36:$B$48,2)</f>
        <v>#DIV/0!</v>
      </c>
      <c r="AG12" s="48" t="str">
        <f>VLOOKUP(Z12,$A$36:$B$48,2)</f>
        <v xml:space="preserve"> </v>
      </c>
      <c r="AH12" s="23" t="e">
        <f t="shared" si="6"/>
        <v>#DIV/0!</v>
      </c>
      <c r="AI12" s="48" t="e">
        <f>VLOOKUP(AH12,$A$36:$B$48,2)</f>
        <v>#DIV/0!</v>
      </c>
      <c r="AJ12" s="42" t="e">
        <f>VLOOKUP(AI12,$A$51:$B$62,2,FALSE)</f>
        <v>#DIV/0!</v>
      </c>
      <c r="AK12" s="42" t="e">
        <f>AVERAGE(AJ12,Unit1!AJ12)</f>
        <v>#DIV/0!</v>
      </c>
    </row>
    <row r="13" spans="1:37">
      <c r="A13" s="23" t="str">
        <f>Unit1!A13</f>
        <v>English24</v>
      </c>
      <c r="B13" s="23" t="str">
        <f>Unit1!B13</f>
        <v>中文24</v>
      </c>
      <c r="C13" s="23" t="str">
        <f>Unit1!C13</f>
        <v>E Co</v>
      </c>
      <c r="D13" s="42">
        <f>Unit1!D13</f>
        <v>0</v>
      </c>
      <c r="E13" s="23" t="str">
        <f>Unit1!E13</f>
        <v>1257</v>
      </c>
      <c r="F13" s="19"/>
      <c r="G13" s="19"/>
      <c r="H13" s="19"/>
      <c r="I13" s="19"/>
      <c r="J13" s="19"/>
      <c r="K13" s="10" t="e">
        <f t="shared" si="1"/>
        <v>#DIV/0!</v>
      </c>
      <c r="L13" s="64"/>
      <c r="M13" s="14"/>
      <c r="N13" s="12" t="e">
        <f t="shared" si="7"/>
        <v>#DIV/0!</v>
      </c>
      <c r="O13" s="19"/>
      <c r="P13" s="19"/>
      <c r="Q13" s="19"/>
      <c r="R13" s="19"/>
      <c r="S13" s="19"/>
      <c r="T13" s="10" t="e">
        <f t="shared" si="2"/>
        <v>#DIV/0!</v>
      </c>
      <c r="U13" s="64"/>
      <c r="V13" s="14"/>
      <c r="W13" s="13" t="e">
        <f t="shared" si="8"/>
        <v>#DIV/0!</v>
      </c>
      <c r="X13" s="65"/>
      <c r="Y13" s="11"/>
      <c r="Z13" s="12">
        <f t="shared" si="9"/>
        <v>0</v>
      </c>
      <c r="AA13" s="48" t="str">
        <f t="shared" si="3"/>
        <v>中文24</v>
      </c>
      <c r="AB13" s="48" t="str">
        <f t="shared" si="4"/>
        <v>English24</v>
      </c>
      <c r="AC13" s="48" t="str">
        <f t="shared" si="0"/>
        <v>E Co</v>
      </c>
      <c r="AD13" s="48" t="str">
        <f t="shared" si="5"/>
        <v>1257</v>
      </c>
      <c r="AE13" s="48" t="e">
        <f>VLOOKUP(N13,$A$36:$B$48,2)</f>
        <v>#DIV/0!</v>
      </c>
      <c r="AF13" s="48" t="e">
        <f>VLOOKUP(W13,$A$36:$B$48,2)</f>
        <v>#DIV/0!</v>
      </c>
      <c r="AG13" s="48" t="str">
        <f>VLOOKUP(Z13,$A$36:$B$48,2)</f>
        <v xml:space="preserve"> </v>
      </c>
      <c r="AH13" s="23" t="e">
        <f t="shared" si="6"/>
        <v>#DIV/0!</v>
      </c>
      <c r="AI13" s="48" t="e">
        <f>VLOOKUP(AH13,$A$36:$B$48,2)</f>
        <v>#DIV/0!</v>
      </c>
      <c r="AJ13" s="42" t="e">
        <f>VLOOKUP(AI13,$A$51:$B$62,2,FALSE)</f>
        <v>#DIV/0!</v>
      </c>
      <c r="AK13" s="42" t="e">
        <f>AVERAGE(AJ13,Unit1!AJ13)</f>
        <v>#DIV/0!</v>
      </c>
    </row>
    <row r="14" spans="1:37">
      <c r="A14" s="23" t="str">
        <f>Unit1!A14</f>
        <v>English25</v>
      </c>
      <c r="B14" s="23" t="str">
        <f>Unit1!B14</f>
        <v>中文25</v>
      </c>
      <c r="C14" s="23" t="str">
        <f>Unit1!C14</f>
        <v>E Co</v>
      </c>
      <c r="D14" s="42">
        <f>Unit1!D14</f>
        <v>0</v>
      </c>
      <c r="E14" s="23" t="str">
        <f>Unit1!E14</f>
        <v>1258</v>
      </c>
      <c r="F14" s="19"/>
      <c r="G14" s="19"/>
      <c r="H14" s="19"/>
      <c r="I14" s="19"/>
      <c r="J14" s="19"/>
      <c r="K14" s="10" t="e">
        <f t="shared" si="1"/>
        <v>#DIV/0!</v>
      </c>
      <c r="L14" s="64"/>
      <c r="M14" s="14"/>
      <c r="N14" s="12" t="e">
        <f t="shared" si="7"/>
        <v>#DIV/0!</v>
      </c>
      <c r="O14" s="19"/>
      <c r="P14" s="19"/>
      <c r="Q14" s="19"/>
      <c r="R14" s="19"/>
      <c r="S14" s="19"/>
      <c r="T14" s="10" t="e">
        <f t="shared" si="2"/>
        <v>#DIV/0!</v>
      </c>
      <c r="U14" s="64"/>
      <c r="V14" s="14"/>
      <c r="W14" s="13" t="e">
        <f t="shared" si="8"/>
        <v>#DIV/0!</v>
      </c>
      <c r="X14" s="65"/>
      <c r="Y14" s="11"/>
      <c r="Z14" s="12">
        <f t="shared" si="9"/>
        <v>0</v>
      </c>
      <c r="AA14" s="48" t="str">
        <f t="shared" si="3"/>
        <v>中文25</v>
      </c>
      <c r="AB14" s="48" t="str">
        <f t="shared" si="4"/>
        <v>English25</v>
      </c>
      <c r="AC14" s="48" t="str">
        <f t="shared" si="0"/>
        <v>E Co</v>
      </c>
      <c r="AD14" s="48" t="str">
        <f t="shared" si="5"/>
        <v>1258</v>
      </c>
      <c r="AE14" s="48" t="e">
        <f>VLOOKUP(N14,$A$36:$B$48,2)</f>
        <v>#DIV/0!</v>
      </c>
      <c r="AF14" s="48" t="e">
        <f>VLOOKUP(W14,$A$36:$B$48,2)</f>
        <v>#DIV/0!</v>
      </c>
      <c r="AG14" s="48" t="str">
        <f>VLOOKUP(Z14,$A$36:$B$48,2)</f>
        <v xml:space="preserve"> </v>
      </c>
      <c r="AH14" s="23" t="e">
        <f t="shared" si="6"/>
        <v>#DIV/0!</v>
      </c>
      <c r="AI14" s="48" t="e">
        <f>VLOOKUP(AH14,$A$36:$B$48,2)</f>
        <v>#DIV/0!</v>
      </c>
      <c r="AJ14" s="42" t="e">
        <f>VLOOKUP(AI14,$A$51:$B$62,2,FALSE)</f>
        <v>#DIV/0!</v>
      </c>
      <c r="AK14" s="42" t="e">
        <f>AVERAGE(AJ14,Unit1!AJ14)</f>
        <v>#DIV/0!</v>
      </c>
    </row>
    <row r="15" spans="1:37">
      <c r="A15" s="23" t="str">
        <f>Unit1!A15</f>
        <v>English26</v>
      </c>
      <c r="B15" s="23" t="str">
        <f>Unit1!B15</f>
        <v>中文26</v>
      </c>
      <c r="C15" s="23" t="str">
        <f>Unit1!C15</f>
        <v>E Co</v>
      </c>
      <c r="D15" s="42">
        <f>Unit1!D15</f>
        <v>0</v>
      </c>
      <c r="E15" s="23" t="str">
        <f>Unit1!E15</f>
        <v>1259</v>
      </c>
      <c r="F15" s="19"/>
      <c r="G15" s="19"/>
      <c r="H15" s="19"/>
      <c r="I15" s="19"/>
      <c r="J15" s="19"/>
      <c r="K15" s="10" t="e">
        <f t="shared" si="1"/>
        <v>#DIV/0!</v>
      </c>
      <c r="L15" s="64"/>
      <c r="M15" s="14"/>
      <c r="N15" s="12" t="e">
        <f t="shared" si="7"/>
        <v>#DIV/0!</v>
      </c>
      <c r="O15" s="19"/>
      <c r="P15" s="19"/>
      <c r="Q15" s="19"/>
      <c r="R15" s="19"/>
      <c r="S15" s="19"/>
      <c r="T15" s="10" t="e">
        <f t="shared" si="2"/>
        <v>#DIV/0!</v>
      </c>
      <c r="U15" s="64"/>
      <c r="V15" s="14"/>
      <c r="W15" s="13" t="e">
        <f t="shared" si="8"/>
        <v>#DIV/0!</v>
      </c>
      <c r="X15" s="65"/>
      <c r="Y15" s="11"/>
      <c r="Z15" s="12">
        <f t="shared" si="9"/>
        <v>0</v>
      </c>
      <c r="AA15" s="48" t="str">
        <f t="shared" si="3"/>
        <v>中文26</v>
      </c>
      <c r="AB15" s="48" t="str">
        <f t="shared" si="4"/>
        <v>English26</v>
      </c>
      <c r="AC15" s="48" t="str">
        <f t="shared" si="0"/>
        <v>E Co</v>
      </c>
      <c r="AD15" s="48" t="str">
        <f t="shared" si="5"/>
        <v>1259</v>
      </c>
      <c r="AE15" s="48" t="e">
        <f>VLOOKUP(N15,$A$36:$B$48,2)</f>
        <v>#DIV/0!</v>
      </c>
      <c r="AF15" s="48" t="e">
        <f>VLOOKUP(W15,$A$36:$B$48,2)</f>
        <v>#DIV/0!</v>
      </c>
      <c r="AG15" s="48" t="str">
        <f>VLOOKUP(Z15,$A$36:$B$48,2)</f>
        <v xml:space="preserve"> </v>
      </c>
      <c r="AH15" s="23" t="e">
        <f t="shared" si="6"/>
        <v>#DIV/0!</v>
      </c>
      <c r="AI15" s="48" t="e">
        <f>VLOOKUP(AH15,$A$36:$B$48,2)</f>
        <v>#DIV/0!</v>
      </c>
      <c r="AJ15" s="42" t="e">
        <f>VLOOKUP(AI15,$A$51:$B$62,2,FALSE)</f>
        <v>#DIV/0!</v>
      </c>
      <c r="AK15" s="42" t="e">
        <f>AVERAGE(AJ15,Unit1!AJ15)</f>
        <v>#DIV/0!</v>
      </c>
    </row>
    <row r="16" spans="1:37">
      <c r="A16" s="23" t="str">
        <f>Unit1!A16</f>
        <v>English27</v>
      </c>
      <c r="B16" s="23" t="str">
        <f>Unit1!B16</f>
        <v>中文27</v>
      </c>
      <c r="C16" s="23" t="str">
        <f>Unit1!C16</f>
        <v>E Co</v>
      </c>
      <c r="D16" s="42">
        <f>Unit1!D16</f>
        <v>0</v>
      </c>
      <c r="E16" s="23" t="str">
        <f>Unit1!E16</f>
        <v>1260</v>
      </c>
      <c r="F16" s="19"/>
      <c r="G16" s="19"/>
      <c r="H16" s="19"/>
      <c r="I16" s="19"/>
      <c r="J16" s="19"/>
      <c r="K16" s="10" t="e">
        <f t="shared" si="1"/>
        <v>#DIV/0!</v>
      </c>
      <c r="L16" s="64"/>
      <c r="M16" s="14"/>
      <c r="N16" s="12" t="e">
        <f t="shared" si="7"/>
        <v>#DIV/0!</v>
      </c>
      <c r="O16" s="19"/>
      <c r="P16" s="19"/>
      <c r="Q16" s="19"/>
      <c r="R16" s="19"/>
      <c r="S16" s="19"/>
      <c r="T16" s="10" t="e">
        <f t="shared" si="2"/>
        <v>#DIV/0!</v>
      </c>
      <c r="U16" s="64"/>
      <c r="V16" s="14"/>
      <c r="W16" s="13" t="e">
        <f t="shared" si="8"/>
        <v>#DIV/0!</v>
      </c>
      <c r="X16" s="65"/>
      <c r="Y16" s="11"/>
      <c r="Z16" s="12">
        <f t="shared" si="9"/>
        <v>0</v>
      </c>
      <c r="AA16" s="48" t="str">
        <f t="shared" si="3"/>
        <v>中文27</v>
      </c>
      <c r="AB16" s="48" t="str">
        <f t="shared" si="4"/>
        <v>English27</v>
      </c>
      <c r="AC16" s="48" t="str">
        <f t="shared" si="0"/>
        <v>E Co</v>
      </c>
      <c r="AD16" s="48" t="str">
        <f t="shared" si="5"/>
        <v>1260</v>
      </c>
      <c r="AE16" s="48" t="e">
        <f>VLOOKUP(N16,$A$36:$B$48,2)</f>
        <v>#DIV/0!</v>
      </c>
      <c r="AF16" s="48" t="e">
        <f>VLOOKUP(W16,$A$36:$B$48,2)</f>
        <v>#DIV/0!</v>
      </c>
      <c r="AG16" s="48" t="str">
        <f>VLOOKUP(Z16,$A$36:$B$48,2)</f>
        <v xml:space="preserve"> </v>
      </c>
      <c r="AH16" s="23" t="e">
        <f t="shared" si="6"/>
        <v>#DIV/0!</v>
      </c>
      <c r="AI16" s="48" t="e">
        <f>VLOOKUP(AH16,$A$36:$B$48,2)</f>
        <v>#DIV/0!</v>
      </c>
      <c r="AJ16" s="42" t="e">
        <f>VLOOKUP(AI16,$A$51:$B$62,2,FALSE)</f>
        <v>#DIV/0!</v>
      </c>
      <c r="AK16" s="42" t="e">
        <f>AVERAGE(AJ16,Unit1!AJ16)</f>
        <v>#DIV/0!</v>
      </c>
    </row>
    <row r="17" spans="1:37">
      <c r="A17" s="23" t="str">
        <f>Unit1!A17</f>
        <v>English28</v>
      </c>
      <c r="B17" s="23" t="str">
        <f>Unit1!B17</f>
        <v>中文28</v>
      </c>
      <c r="C17" s="23" t="str">
        <f>Unit1!C17</f>
        <v>E Co</v>
      </c>
      <c r="D17" s="42">
        <f>Unit1!D17</f>
        <v>0</v>
      </c>
      <c r="E17" s="23" t="str">
        <f>Unit1!E17</f>
        <v>1261</v>
      </c>
      <c r="F17" s="19"/>
      <c r="G17" s="19"/>
      <c r="H17" s="19"/>
      <c r="I17" s="19"/>
      <c r="J17" s="19"/>
      <c r="K17" s="10" t="e">
        <f t="shared" si="1"/>
        <v>#DIV/0!</v>
      </c>
      <c r="L17" s="64"/>
      <c r="M17" s="14"/>
      <c r="N17" s="12" t="e">
        <f t="shared" si="7"/>
        <v>#DIV/0!</v>
      </c>
      <c r="O17" s="19"/>
      <c r="P17" s="19"/>
      <c r="Q17" s="19"/>
      <c r="R17" s="19"/>
      <c r="S17" s="19"/>
      <c r="T17" s="10" t="e">
        <f t="shared" si="2"/>
        <v>#DIV/0!</v>
      </c>
      <c r="U17" s="64"/>
      <c r="V17" s="14"/>
      <c r="W17" s="13" t="e">
        <f t="shared" si="8"/>
        <v>#DIV/0!</v>
      </c>
      <c r="X17" s="65"/>
      <c r="Y17" s="11"/>
      <c r="Z17" s="12">
        <f t="shared" si="9"/>
        <v>0</v>
      </c>
      <c r="AA17" s="48" t="str">
        <f t="shared" si="3"/>
        <v>中文28</v>
      </c>
      <c r="AB17" s="48" t="str">
        <f t="shared" si="4"/>
        <v>English28</v>
      </c>
      <c r="AC17" s="48" t="str">
        <f t="shared" si="0"/>
        <v>E Co</v>
      </c>
      <c r="AD17" s="48" t="str">
        <f t="shared" si="5"/>
        <v>1261</v>
      </c>
      <c r="AE17" s="48" t="e">
        <f>VLOOKUP(N17,$A$36:$B$48,2)</f>
        <v>#DIV/0!</v>
      </c>
      <c r="AF17" s="48" t="e">
        <f>VLOOKUP(W17,$A$36:$B$48,2)</f>
        <v>#DIV/0!</v>
      </c>
      <c r="AG17" s="48" t="str">
        <f>VLOOKUP(Z17,$A$36:$B$48,2)</f>
        <v xml:space="preserve"> </v>
      </c>
      <c r="AH17" s="23" t="e">
        <f t="shared" si="6"/>
        <v>#DIV/0!</v>
      </c>
      <c r="AI17" s="48" t="e">
        <f>VLOOKUP(AH17,$A$36:$B$48,2)</f>
        <v>#DIV/0!</v>
      </c>
      <c r="AJ17" s="42" t="e">
        <f>VLOOKUP(AI17,$A$51:$B$62,2,FALSE)</f>
        <v>#DIV/0!</v>
      </c>
      <c r="AK17" s="42" t="e">
        <f>AVERAGE(AJ17,Unit1!AJ17)</f>
        <v>#DIV/0!</v>
      </c>
    </row>
    <row r="18" spans="1:37">
      <c r="A18" s="23" t="str">
        <f>Unit1!A18</f>
        <v>English29</v>
      </c>
      <c r="B18" s="23" t="str">
        <f>Unit1!B18</f>
        <v>中文29</v>
      </c>
      <c r="C18" s="23" t="str">
        <f>Unit1!C18</f>
        <v>E Co</v>
      </c>
      <c r="D18" s="42">
        <f>Unit1!D18</f>
        <v>0</v>
      </c>
      <c r="E18" s="23" t="str">
        <f>Unit1!E18</f>
        <v>1262</v>
      </c>
      <c r="F18" s="19"/>
      <c r="G18" s="19"/>
      <c r="H18" s="19"/>
      <c r="I18" s="19"/>
      <c r="J18" s="19"/>
      <c r="K18" s="10" t="e">
        <f t="shared" si="1"/>
        <v>#DIV/0!</v>
      </c>
      <c r="L18" s="64"/>
      <c r="M18" s="14"/>
      <c r="N18" s="12" t="e">
        <f t="shared" si="7"/>
        <v>#DIV/0!</v>
      </c>
      <c r="O18" s="19"/>
      <c r="P18" s="19"/>
      <c r="Q18" s="19"/>
      <c r="R18" s="19"/>
      <c r="S18" s="19"/>
      <c r="T18" s="10" t="e">
        <f t="shared" si="2"/>
        <v>#DIV/0!</v>
      </c>
      <c r="U18" s="64"/>
      <c r="V18" s="14"/>
      <c r="W18" s="13" t="e">
        <f t="shared" si="8"/>
        <v>#DIV/0!</v>
      </c>
      <c r="X18" s="65"/>
      <c r="Y18" s="11"/>
      <c r="Z18" s="12">
        <f t="shared" si="9"/>
        <v>0</v>
      </c>
      <c r="AA18" s="48" t="str">
        <f t="shared" si="3"/>
        <v>中文29</v>
      </c>
      <c r="AB18" s="48" t="str">
        <f t="shared" si="4"/>
        <v>English29</v>
      </c>
      <c r="AC18" s="48" t="str">
        <f t="shared" si="0"/>
        <v>E Co</v>
      </c>
      <c r="AD18" s="48" t="str">
        <f t="shared" si="5"/>
        <v>1262</v>
      </c>
      <c r="AE18" s="48" t="e">
        <f>VLOOKUP(N18,$A$36:$B$48,2)</f>
        <v>#DIV/0!</v>
      </c>
      <c r="AF18" s="48" t="e">
        <f>VLOOKUP(W18,$A$36:$B$48,2)</f>
        <v>#DIV/0!</v>
      </c>
      <c r="AG18" s="48" t="str">
        <f>VLOOKUP(Z18,$A$36:$B$48,2)</f>
        <v xml:space="preserve"> </v>
      </c>
      <c r="AH18" s="23" t="e">
        <f t="shared" si="6"/>
        <v>#DIV/0!</v>
      </c>
      <c r="AI18" s="48" t="e">
        <f>VLOOKUP(AH18,$A$36:$B$48,2)</f>
        <v>#DIV/0!</v>
      </c>
      <c r="AJ18" s="42" t="e">
        <f>VLOOKUP(AI18,$A$51:$B$62,2,FALSE)</f>
        <v>#DIV/0!</v>
      </c>
      <c r="AK18" s="42" t="e">
        <f>AVERAGE(AJ18,Unit1!AJ18)</f>
        <v>#DIV/0!</v>
      </c>
    </row>
    <row r="19" spans="1:37">
      <c r="A19" s="23" t="str">
        <f>Unit1!A19</f>
        <v>English30</v>
      </c>
      <c r="B19" s="23" t="str">
        <f>Unit1!B19</f>
        <v>中文30</v>
      </c>
      <c r="C19" s="23" t="str">
        <f>Unit1!C19</f>
        <v>E Co</v>
      </c>
      <c r="D19" s="42">
        <f>Unit1!D19</f>
        <v>0</v>
      </c>
      <c r="E19" s="23" t="str">
        <f>Unit1!E19</f>
        <v>1263</v>
      </c>
      <c r="F19" s="19"/>
      <c r="G19" s="19"/>
      <c r="H19" s="19"/>
      <c r="I19" s="19"/>
      <c r="J19" s="19"/>
      <c r="K19" s="10" t="e">
        <f t="shared" si="1"/>
        <v>#DIV/0!</v>
      </c>
      <c r="L19" s="64"/>
      <c r="M19" s="14"/>
      <c r="N19" s="12" t="e">
        <f t="shared" si="7"/>
        <v>#DIV/0!</v>
      </c>
      <c r="O19" s="19"/>
      <c r="P19" s="19"/>
      <c r="Q19" s="19"/>
      <c r="R19" s="19"/>
      <c r="S19" s="19"/>
      <c r="T19" s="10" t="e">
        <f t="shared" si="2"/>
        <v>#DIV/0!</v>
      </c>
      <c r="U19" s="64"/>
      <c r="V19" s="14"/>
      <c r="W19" s="13" t="e">
        <f t="shared" si="8"/>
        <v>#DIV/0!</v>
      </c>
      <c r="X19" s="65"/>
      <c r="Y19" s="11"/>
      <c r="Z19" s="12">
        <f t="shared" si="9"/>
        <v>0</v>
      </c>
      <c r="AA19" s="48" t="str">
        <f t="shared" si="3"/>
        <v>中文30</v>
      </c>
      <c r="AB19" s="48" t="str">
        <f t="shared" si="4"/>
        <v>English30</v>
      </c>
      <c r="AC19" s="48" t="str">
        <f t="shared" si="0"/>
        <v>E Co</v>
      </c>
      <c r="AD19" s="48" t="str">
        <f t="shared" si="5"/>
        <v>1263</v>
      </c>
      <c r="AE19" s="48" t="e">
        <f>VLOOKUP(N19,$A$36:$B$48,2)</f>
        <v>#DIV/0!</v>
      </c>
      <c r="AF19" s="48" t="e">
        <f>VLOOKUP(W19,$A$36:$B$48,2)</f>
        <v>#DIV/0!</v>
      </c>
      <c r="AG19" s="48" t="str">
        <f>VLOOKUP(Z19,$A$36:$B$48,2)</f>
        <v xml:space="preserve"> </v>
      </c>
      <c r="AH19" s="23" t="e">
        <f t="shared" si="6"/>
        <v>#DIV/0!</v>
      </c>
      <c r="AI19" s="48" t="e">
        <f>VLOOKUP(AH19,$A$36:$B$48,2)</f>
        <v>#DIV/0!</v>
      </c>
      <c r="AJ19" s="42" t="e">
        <f>VLOOKUP(AI19,$A$51:$B$62,2,FALSE)</f>
        <v>#DIV/0!</v>
      </c>
      <c r="AK19" s="42" t="e">
        <f>AVERAGE(AJ19,Unit1!AJ19)</f>
        <v>#DIV/0!</v>
      </c>
    </row>
    <row r="20" spans="1:37">
      <c r="A20" s="23"/>
      <c r="B20" s="42"/>
      <c r="C20" s="23"/>
      <c r="D20" s="42"/>
      <c r="E20" s="41"/>
      <c r="F20" s="21"/>
      <c r="G20" s="21"/>
      <c r="H20" s="21"/>
      <c r="I20" s="21"/>
      <c r="J20" s="21"/>
      <c r="K20" s="17"/>
      <c r="L20" s="17"/>
      <c r="M20" s="16"/>
      <c r="N20" s="17"/>
      <c r="O20" s="21"/>
      <c r="P20" s="21"/>
      <c r="Q20" s="21"/>
      <c r="R20" s="21"/>
      <c r="S20" s="21"/>
      <c r="T20" s="17"/>
      <c r="U20" s="17"/>
      <c r="V20" s="16"/>
      <c r="W20" s="18"/>
      <c r="X20" s="16"/>
      <c r="Y20" s="17"/>
      <c r="Z20" s="17"/>
      <c r="AA20" s="16">
        <f t="shared" si="3"/>
        <v>0</v>
      </c>
      <c r="AB20" s="16"/>
      <c r="AC20" s="16"/>
      <c r="AD20" s="16"/>
      <c r="AE20" s="16"/>
      <c r="AF20" s="16"/>
      <c r="AG20" s="16"/>
      <c r="AH20" s="49"/>
      <c r="AI20" s="16" t="str">
        <f>VLOOKUP(Unit1!AH20,$A$36:$B$48,2)</f>
        <v xml:space="preserve"> </v>
      </c>
      <c r="AJ20" s="42"/>
      <c r="AK20" s="23"/>
    </row>
    <row r="21" spans="1:37">
      <c r="A21" s="43"/>
      <c r="B21" s="43" t="s">
        <v>81</v>
      </c>
      <c r="C21" s="43"/>
      <c r="D21" s="58"/>
      <c r="E21" s="43"/>
      <c r="F21" s="43">
        <f t="shared" ref="F21:AK21" si="10">AVERAGE(F5:F19)</f>
        <v>94</v>
      </c>
      <c r="G21" s="43">
        <f t="shared" si="10"/>
        <v>106.33333333333333</v>
      </c>
      <c r="H21" s="43">
        <f t="shared" si="10"/>
        <v>98.333333333333329</v>
      </c>
      <c r="I21" s="43">
        <f t="shared" si="10"/>
        <v>95.333333333333329</v>
      </c>
      <c r="J21" s="43">
        <f t="shared" si="10"/>
        <v>106.33333333333333</v>
      </c>
      <c r="K21" s="43" t="e">
        <f t="shared" si="10"/>
        <v>#DIV/0!</v>
      </c>
      <c r="L21" s="43">
        <f t="shared" si="10"/>
        <v>87.666666666666671</v>
      </c>
      <c r="M21" s="43">
        <f t="shared" si="10"/>
        <v>85.916666666666671</v>
      </c>
      <c r="N21" s="43" t="e">
        <f t="shared" si="10"/>
        <v>#DIV/0!</v>
      </c>
      <c r="O21" s="43">
        <f t="shared" si="10"/>
        <v>104.66666666666667</v>
      </c>
      <c r="P21" s="43">
        <f t="shared" si="10"/>
        <v>111.66666666666667</v>
      </c>
      <c r="Q21" s="43">
        <f t="shared" si="10"/>
        <v>105.66666666666667</v>
      </c>
      <c r="R21" s="43">
        <f t="shared" si="10"/>
        <v>101.66666666666667</v>
      </c>
      <c r="S21" s="43">
        <f t="shared" si="10"/>
        <v>107.33333333333333</v>
      </c>
      <c r="T21" s="43" t="e">
        <f t="shared" si="10"/>
        <v>#DIV/0!</v>
      </c>
      <c r="U21" s="43">
        <f t="shared" si="10"/>
        <v>93.833333333333329</v>
      </c>
      <c r="V21" s="43">
        <f t="shared" si="10"/>
        <v>91.333333333333329</v>
      </c>
      <c r="W21" s="43" t="e">
        <f t="shared" si="10"/>
        <v>#DIV/0!</v>
      </c>
      <c r="X21" s="43">
        <f t="shared" si="10"/>
        <v>90</v>
      </c>
      <c r="Y21" s="43"/>
      <c r="Z21" s="43">
        <f t="shared" si="10"/>
        <v>18.279999999999998</v>
      </c>
      <c r="AA21" s="43" t="e">
        <f t="shared" si="10"/>
        <v>#DIV/0!</v>
      </c>
      <c r="AB21" s="43" t="e">
        <f t="shared" si="10"/>
        <v>#DIV/0!</v>
      </c>
      <c r="AC21" s="43" t="e">
        <f t="shared" si="10"/>
        <v>#DIV/0!</v>
      </c>
      <c r="AD21" s="43" t="e">
        <f t="shared" si="10"/>
        <v>#DIV/0!</v>
      </c>
      <c r="AE21" s="43" t="e">
        <f t="shared" si="10"/>
        <v>#DIV/0!</v>
      </c>
      <c r="AF21" s="43" t="e">
        <f t="shared" si="10"/>
        <v>#DIV/0!</v>
      </c>
      <c r="AG21" s="43" t="e">
        <f t="shared" si="10"/>
        <v>#DIV/0!</v>
      </c>
      <c r="AH21" s="43" t="e">
        <f t="shared" si="10"/>
        <v>#DIV/0!</v>
      </c>
      <c r="AI21" s="43" t="e">
        <f t="shared" si="10"/>
        <v>#DIV/0!</v>
      </c>
      <c r="AJ21" s="43" t="e">
        <f t="shared" si="10"/>
        <v>#DIV/0!</v>
      </c>
      <c r="AK21" s="43" t="e">
        <f t="shared" si="10"/>
        <v>#DIV/0!</v>
      </c>
    </row>
    <row r="30" spans="1:37">
      <c r="A30" s="24"/>
      <c r="B30" s="24"/>
      <c r="C30" s="24"/>
      <c r="D30" s="34"/>
    </row>
    <row r="31" spans="1:37">
      <c r="A31" s="25"/>
      <c r="B31" s="24"/>
      <c r="C31" s="25"/>
      <c r="D31" s="34"/>
    </row>
    <row r="32" spans="1:37">
      <c r="A32" s="24"/>
      <c r="B32" s="24"/>
      <c r="C32" s="24"/>
      <c r="D32" s="34"/>
    </row>
    <row r="33" spans="1:4">
      <c r="A33" s="24"/>
      <c r="B33" s="24"/>
      <c r="C33" s="24"/>
      <c r="D33" s="34"/>
    </row>
    <row r="34" spans="1:4">
      <c r="A34" s="24"/>
      <c r="B34" s="24"/>
      <c r="C34" s="24"/>
      <c r="D34" s="34"/>
    </row>
    <row r="35" spans="1:4">
      <c r="A35" s="26" t="s">
        <v>82</v>
      </c>
      <c r="B35" s="27" t="s">
        <v>83</v>
      </c>
      <c r="C35" s="26"/>
      <c r="D35" s="70"/>
    </row>
    <row r="36" spans="1:4">
      <c r="A36" s="28">
        <v>0</v>
      </c>
      <c r="B36" s="29" t="s">
        <v>84</v>
      </c>
      <c r="C36" s="28"/>
      <c r="D36" s="32"/>
    </row>
    <row r="37" spans="1:4">
      <c r="A37" s="28">
        <v>1</v>
      </c>
      <c r="B37" s="29" t="s">
        <v>85</v>
      </c>
      <c r="C37" s="28"/>
      <c r="D37" s="32"/>
    </row>
    <row r="38" spans="1:4">
      <c r="A38" s="28">
        <v>60</v>
      </c>
      <c r="B38" s="62" t="s">
        <v>86</v>
      </c>
      <c r="C38" s="28"/>
      <c r="D38" s="32"/>
    </row>
    <row r="39" spans="1:4">
      <c r="A39" s="28">
        <v>63</v>
      </c>
      <c r="B39" s="29" t="s">
        <v>87</v>
      </c>
      <c r="C39" s="28"/>
      <c r="D39" s="32"/>
    </row>
    <row r="40" spans="1:4">
      <c r="A40" s="28">
        <v>67</v>
      </c>
      <c r="B40" s="62" t="s">
        <v>88</v>
      </c>
      <c r="C40" s="28"/>
      <c r="D40" s="32"/>
    </row>
    <row r="41" spans="1:4">
      <c r="A41" s="28">
        <v>70</v>
      </c>
      <c r="B41" s="29" t="s">
        <v>89</v>
      </c>
      <c r="C41" s="28"/>
      <c r="D41" s="32"/>
    </row>
    <row r="42" spans="1:4">
      <c r="A42" s="28">
        <v>74</v>
      </c>
      <c r="B42" s="29" t="s">
        <v>90</v>
      </c>
      <c r="C42" s="28"/>
      <c r="D42" s="32"/>
    </row>
    <row r="43" spans="1:4">
      <c r="A43" s="28">
        <v>78</v>
      </c>
      <c r="B43" s="29" t="s">
        <v>91</v>
      </c>
      <c r="C43" s="28"/>
      <c r="D43" s="32"/>
    </row>
    <row r="44" spans="1:4">
      <c r="A44" s="28">
        <v>82</v>
      </c>
      <c r="B44" s="29" t="s">
        <v>92</v>
      </c>
      <c r="C44" s="28"/>
      <c r="D44" s="32"/>
    </row>
    <row r="45" spans="1:4">
      <c r="A45" s="28">
        <v>85</v>
      </c>
      <c r="B45" s="29" t="s">
        <v>93</v>
      </c>
      <c r="C45" s="28"/>
      <c r="D45" s="32"/>
    </row>
    <row r="46" spans="1:4">
      <c r="A46" s="28">
        <v>88</v>
      </c>
      <c r="B46" s="29" t="s">
        <v>94</v>
      </c>
      <c r="C46" s="28"/>
      <c r="D46" s="32"/>
    </row>
    <row r="47" spans="1:4">
      <c r="A47" s="28">
        <v>92</v>
      </c>
      <c r="B47" s="29" t="s">
        <v>95</v>
      </c>
      <c r="C47" s="28"/>
      <c r="D47" s="32"/>
    </row>
    <row r="48" spans="1:4">
      <c r="A48" s="28">
        <v>95</v>
      </c>
      <c r="B48" s="29" t="s">
        <v>96</v>
      </c>
      <c r="C48" s="28"/>
      <c r="D48" s="32"/>
    </row>
    <row r="50" spans="1:4">
      <c r="A50" s="1" t="s">
        <v>5</v>
      </c>
      <c r="B50" s="1"/>
      <c r="C50" s="1"/>
    </row>
    <row r="51" spans="1:4">
      <c r="A51" s="34" t="s">
        <v>96</v>
      </c>
      <c r="B51" s="1">
        <v>4</v>
      </c>
      <c r="C51" s="34"/>
      <c r="D51" s="34"/>
    </row>
    <row r="52" spans="1:4">
      <c r="A52" s="34" t="s">
        <v>95</v>
      </c>
      <c r="B52" s="1">
        <v>3.67</v>
      </c>
      <c r="C52" s="34"/>
      <c r="D52" s="34"/>
    </row>
    <row r="53" spans="1:4">
      <c r="A53" s="34" t="s">
        <v>94</v>
      </c>
      <c r="B53" s="1">
        <v>3.33</v>
      </c>
      <c r="C53" s="34"/>
      <c r="D53" s="34"/>
    </row>
    <row r="54" spans="1:4">
      <c r="A54" s="34" t="s">
        <v>93</v>
      </c>
      <c r="B54" s="1">
        <v>3</v>
      </c>
      <c r="C54" s="34"/>
      <c r="D54" s="34"/>
    </row>
    <row r="55" spans="1:4">
      <c r="A55" s="34" t="s">
        <v>92</v>
      </c>
      <c r="B55" s="1">
        <v>2.67</v>
      </c>
      <c r="C55" s="34"/>
      <c r="D55" s="34"/>
    </row>
    <row r="56" spans="1:4">
      <c r="A56" s="34" t="s">
        <v>91</v>
      </c>
      <c r="B56" s="1">
        <v>2.33</v>
      </c>
      <c r="C56" s="34"/>
      <c r="D56" s="34"/>
    </row>
    <row r="57" spans="1:4">
      <c r="A57" s="34" t="s">
        <v>90</v>
      </c>
      <c r="B57" s="1">
        <v>2</v>
      </c>
      <c r="C57" s="34"/>
      <c r="D57" s="34"/>
    </row>
    <row r="58" spans="1:4">
      <c r="A58" s="34" t="s">
        <v>89</v>
      </c>
      <c r="B58" s="1">
        <v>1.67</v>
      </c>
      <c r="C58" s="34"/>
      <c r="D58" s="34"/>
    </row>
    <row r="59" spans="1:4">
      <c r="A59" s="34" t="s">
        <v>88</v>
      </c>
      <c r="B59" s="1">
        <v>1.33</v>
      </c>
      <c r="C59" s="34"/>
      <c r="D59" s="34"/>
    </row>
    <row r="60" spans="1:4">
      <c r="A60" s="34" t="s">
        <v>87</v>
      </c>
      <c r="B60" s="1">
        <v>1</v>
      </c>
      <c r="C60" s="34"/>
      <c r="D60" s="34"/>
    </row>
    <row r="61" spans="1:4">
      <c r="A61" s="34" t="s">
        <v>86</v>
      </c>
      <c r="B61" s="1">
        <v>0.67</v>
      </c>
      <c r="C61" s="34"/>
      <c r="D61" s="34"/>
    </row>
    <row r="62" spans="1:4">
      <c r="A62" s="34" t="s">
        <v>85</v>
      </c>
      <c r="B62" s="1">
        <v>0</v>
      </c>
      <c r="C62" s="34"/>
      <c r="D62" s="34"/>
    </row>
  </sheetData>
  <phoneticPr fontId="0" type="noConversion"/>
  <conditionalFormatting sqref="AC4 F21:AK21 F5:AG20 AI5:AI20">
    <cfRule type="cellIs" dxfId="5" priority="1" stopIfTrue="1" operator="lessThan">
      <formula>74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62"/>
  <sheetViews>
    <sheetView workbookViewId="0">
      <pane xSplit="5" ySplit="4" topLeftCell="F5" activePane="bottomRight" state="frozen"/>
      <selection pane="topRight" activeCell="D1" sqref="D1"/>
      <selection pane="bottomLeft" activeCell="A5" sqref="A5"/>
      <selection pane="bottomRight" activeCell="A5" sqref="A5:A7"/>
    </sheetView>
  </sheetViews>
  <sheetFormatPr baseColWidth="10" defaultColWidth="8.83203125" defaultRowHeight="13"/>
  <cols>
    <col min="1" max="1" width="13.5" customWidth="1"/>
    <col min="3" max="3" width="11.5" customWidth="1"/>
    <col min="4" max="4" width="9.33203125" style="1" customWidth="1"/>
    <col min="5" max="5" width="5.83203125" customWidth="1"/>
    <col min="6" max="10" width="5.6640625" customWidth="1"/>
    <col min="11" max="11" width="8.5" customWidth="1"/>
    <col min="12" max="12" width="6.83203125" style="59" customWidth="1"/>
    <col min="13" max="13" width="7.5" customWidth="1"/>
    <col min="14" max="14" width="6.83203125" customWidth="1"/>
    <col min="15" max="19" width="5.6640625" customWidth="1"/>
    <col min="20" max="20" width="8.5" customWidth="1"/>
    <col min="21" max="21" width="6.83203125" customWidth="1"/>
    <col min="24" max="25" width="5.83203125" customWidth="1"/>
    <col min="36" max="37" width="8.83203125" style="1"/>
  </cols>
  <sheetData>
    <row r="1" spans="1:37" ht="35">
      <c r="A1" s="4" t="s">
        <v>117</v>
      </c>
      <c r="C1" s="4"/>
      <c r="D1" s="69"/>
    </row>
    <row r="3" spans="1:37" ht="20">
      <c r="A3" s="2"/>
      <c r="B3" s="3"/>
      <c r="C3" s="2"/>
      <c r="D3" s="3"/>
      <c r="E3" s="3"/>
      <c r="F3" s="63" t="s">
        <v>1</v>
      </c>
      <c r="G3" s="3"/>
      <c r="H3" s="3"/>
      <c r="I3" s="3"/>
      <c r="J3" s="3"/>
      <c r="K3" s="3"/>
      <c r="L3" s="60"/>
      <c r="M3" s="2"/>
      <c r="N3" s="2"/>
      <c r="O3" s="6" t="s">
        <v>2</v>
      </c>
      <c r="P3" s="6"/>
      <c r="Q3" s="6"/>
      <c r="R3" s="6"/>
      <c r="S3" s="6"/>
      <c r="T3" s="6"/>
      <c r="U3" s="6"/>
      <c r="V3" s="6"/>
      <c r="W3" s="6"/>
      <c r="X3" s="7" t="s">
        <v>3</v>
      </c>
      <c r="Y3" s="7"/>
      <c r="Z3" s="8"/>
      <c r="AA3" s="35" t="s">
        <v>4</v>
      </c>
      <c r="AB3" s="35"/>
      <c r="AC3" s="35"/>
      <c r="AD3" s="35"/>
      <c r="AE3" s="35"/>
      <c r="AF3" s="36"/>
      <c r="AG3" s="36"/>
      <c r="AH3" s="30" t="s">
        <v>5</v>
      </c>
      <c r="AI3" s="38"/>
      <c r="AJ3" s="38"/>
      <c r="AK3" s="38"/>
    </row>
    <row r="4" spans="1:37" ht="28">
      <c r="A4" t="s">
        <v>6</v>
      </c>
      <c r="B4" s="9" t="s">
        <v>7</v>
      </c>
      <c r="C4" t="s">
        <v>8</v>
      </c>
      <c r="D4" s="1" t="s">
        <v>9</v>
      </c>
      <c r="E4" s="1" t="s">
        <v>10</v>
      </c>
      <c r="F4" s="42" t="s">
        <v>118</v>
      </c>
      <c r="G4" s="42" t="s">
        <v>119</v>
      </c>
      <c r="H4" s="42" t="s">
        <v>120</v>
      </c>
      <c r="I4" s="42" t="s">
        <v>121</v>
      </c>
      <c r="J4" s="42" t="s">
        <v>24</v>
      </c>
      <c r="K4" s="54" t="s">
        <v>16</v>
      </c>
      <c r="L4" s="54" t="s">
        <v>17</v>
      </c>
      <c r="M4" s="54" t="s">
        <v>18</v>
      </c>
      <c r="N4" s="54" t="s">
        <v>19</v>
      </c>
      <c r="O4" s="42" t="s">
        <v>118</v>
      </c>
      <c r="P4" s="42" t="s">
        <v>119</v>
      </c>
      <c r="Q4" s="42" t="s">
        <v>120</v>
      </c>
      <c r="R4" s="42" t="s">
        <v>121</v>
      </c>
      <c r="S4" s="42" t="s">
        <v>24</v>
      </c>
      <c r="T4" s="54" t="s">
        <v>16</v>
      </c>
      <c r="U4" s="54" t="s">
        <v>17</v>
      </c>
      <c r="V4" s="54" t="s">
        <v>25</v>
      </c>
      <c r="W4" s="54" t="s">
        <v>26</v>
      </c>
      <c r="X4" s="54" t="s">
        <v>122</v>
      </c>
      <c r="Y4" s="54" t="s">
        <v>25</v>
      </c>
      <c r="Z4" s="54" t="s">
        <v>19</v>
      </c>
      <c r="AA4" s="54" t="s">
        <v>28</v>
      </c>
      <c r="AB4" s="54" t="s">
        <v>29</v>
      </c>
      <c r="AC4" s="48" t="str">
        <f t="shared" ref="AC4:AC19" si="0">C4</f>
        <v>Unit</v>
      </c>
      <c r="AD4" s="54" t="s">
        <v>10</v>
      </c>
      <c r="AE4" s="54" t="s">
        <v>30</v>
      </c>
      <c r="AF4" s="54" t="s">
        <v>31</v>
      </c>
      <c r="AG4" s="54" t="s">
        <v>32</v>
      </c>
      <c r="AH4" s="23" t="s">
        <v>33</v>
      </c>
      <c r="AI4" s="54" t="s">
        <v>34</v>
      </c>
      <c r="AJ4" s="54" t="s">
        <v>35</v>
      </c>
      <c r="AK4" s="54" t="s">
        <v>114</v>
      </c>
    </row>
    <row r="5" spans="1:37">
      <c r="A5" s="46" t="s">
        <v>130</v>
      </c>
      <c r="B5" s="23" t="str">
        <f>Unit1!B5</f>
        <v>何達偉</v>
      </c>
      <c r="C5" s="23" t="str">
        <f>Unit1!C5</f>
        <v>D Co</v>
      </c>
      <c r="D5" s="42" t="s">
        <v>115</v>
      </c>
      <c r="E5" s="23" t="str">
        <f>Unit1!E5</f>
        <v>1234</v>
      </c>
      <c r="F5" s="20">
        <v>100</v>
      </c>
      <c r="G5" s="20">
        <v>103</v>
      </c>
      <c r="H5" s="20">
        <v>101</v>
      </c>
      <c r="I5" s="20">
        <v>99.5</v>
      </c>
      <c r="J5" s="20">
        <v>99</v>
      </c>
      <c r="K5" s="10">
        <f t="shared" ref="K5:K19" si="1">AVERAGE(F5:J5)</f>
        <v>100.5</v>
      </c>
      <c r="L5" s="66">
        <v>85.75</v>
      </c>
      <c r="M5" s="11">
        <v>74.75</v>
      </c>
      <c r="N5" s="12">
        <f>K5*0.1+L5*0.2+M5*0.7</f>
        <v>79.525000000000006</v>
      </c>
      <c r="O5" s="20">
        <v>103</v>
      </c>
      <c r="P5" s="20">
        <v>102</v>
      </c>
      <c r="Q5" s="20">
        <v>100</v>
      </c>
      <c r="R5" s="20">
        <v>99</v>
      </c>
      <c r="S5" s="20">
        <v>98</v>
      </c>
      <c r="T5" s="10">
        <f t="shared" ref="T5:T19" si="2">AVERAGE(O5:S5)</f>
        <v>100.4</v>
      </c>
      <c r="U5" s="64">
        <v>89.5</v>
      </c>
      <c r="V5" s="11">
        <v>68</v>
      </c>
      <c r="W5" s="13">
        <f>T5*0.1+U5*0.2+V5*0.7</f>
        <v>75.539999999999992</v>
      </c>
      <c r="X5" s="64">
        <v>93</v>
      </c>
      <c r="Y5" s="11">
        <v>85</v>
      </c>
      <c r="Z5" s="12">
        <f>X5*0.3+Y5*0.7</f>
        <v>87.399999999999991</v>
      </c>
      <c r="AA5" s="12" t="str">
        <f t="shared" ref="AA5:AA20" si="3">B5</f>
        <v>何達偉</v>
      </c>
      <c r="AB5" s="12" t="str">
        <f t="shared" ref="AB5:AB19" si="4">A5</f>
        <v>Student A</v>
      </c>
      <c r="AC5" s="12" t="str">
        <f t="shared" si="0"/>
        <v>D Co</v>
      </c>
      <c r="AD5" s="12" t="str">
        <f t="shared" ref="AD5:AD19" si="5">E5</f>
        <v>1234</v>
      </c>
      <c r="AE5" s="12" t="str">
        <f>VLOOKUP(N5,$A$36:$B$48,2)</f>
        <v>C+</v>
      </c>
      <c r="AF5" s="12" t="str">
        <f>VLOOKUP(W5,$A$36:$B$48,2)</f>
        <v>C</v>
      </c>
      <c r="AG5" s="12" t="str">
        <f>VLOOKUP(Z5,$A$36:$B$48,2)</f>
        <v>B</v>
      </c>
      <c r="AH5" s="52">
        <f t="shared" ref="AH5:AH19" si="6">N5*0.4+W5*0.4+Z5*0.2</f>
        <v>79.506</v>
      </c>
      <c r="AI5" s="12" t="str">
        <f>VLOOKUP(AH5,$A$36:$B$48,2)</f>
        <v>C+</v>
      </c>
      <c r="AJ5" s="53">
        <f>VLOOKUP(AI5,$A$51:$B$62,2,FALSE)</f>
        <v>2.33</v>
      </c>
      <c r="AK5" s="42">
        <f>AVERAGE(AJ5,Unit1!AJ5,Unit2!AJ5)</f>
        <v>2.7766666666666668</v>
      </c>
    </row>
    <row r="6" spans="1:37">
      <c r="A6" s="46" t="s">
        <v>131</v>
      </c>
      <c r="B6" s="23" t="str">
        <f>Unit1!B6</f>
        <v>谭爱龙</v>
      </c>
      <c r="C6" s="23" t="str">
        <f>Unit1!C6</f>
        <v>CIDU</v>
      </c>
      <c r="D6" s="42" t="s">
        <v>115</v>
      </c>
      <c r="E6" s="23" t="str">
        <f>Unit1!E6</f>
        <v>1235</v>
      </c>
      <c r="F6" s="19">
        <v>109.5</v>
      </c>
      <c r="G6" s="19">
        <v>109.5</v>
      </c>
      <c r="H6" s="19">
        <v>109</v>
      </c>
      <c r="I6" s="19">
        <v>108.5</v>
      </c>
      <c r="J6" s="19">
        <v>107</v>
      </c>
      <c r="K6" s="10">
        <f t="shared" si="1"/>
        <v>108.7</v>
      </c>
      <c r="L6" s="66">
        <v>96.25</v>
      </c>
      <c r="M6" s="11">
        <v>93.25</v>
      </c>
      <c r="N6" s="12">
        <f t="shared" ref="N6:N19" si="7">K6*0.1+L6*0.2+M6*0.7</f>
        <v>95.394999999999996</v>
      </c>
      <c r="O6" s="20">
        <v>110</v>
      </c>
      <c r="P6" s="20">
        <v>110</v>
      </c>
      <c r="Q6" s="20">
        <v>103</v>
      </c>
      <c r="R6" s="20">
        <v>102</v>
      </c>
      <c r="S6" s="20">
        <v>102</v>
      </c>
      <c r="T6" s="10">
        <f t="shared" si="2"/>
        <v>105.4</v>
      </c>
      <c r="U6" s="64">
        <v>96</v>
      </c>
      <c r="V6" s="11">
        <v>90</v>
      </c>
      <c r="W6" s="13">
        <f t="shared" ref="W6:W19" si="8">T6*0.1+U6*0.2+V6*0.7</f>
        <v>92.74</v>
      </c>
      <c r="X6" s="64">
        <v>96.5</v>
      </c>
      <c r="Y6" s="11">
        <v>93</v>
      </c>
      <c r="Z6" s="12">
        <f t="shared" ref="Z6:Z19" si="9">X6*0.3+Y6*0.7</f>
        <v>94.05</v>
      </c>
      <c r="AA6" s="48" t="str">
        <f t="shared" si="3"/>
        <v>谭爱龙</v>
      </c>
      <c r="AB6" s="48" t="str">
        <f t="shared" si="4"/>
        <v>Student B</v>
      </c>
      <c r="AC6" s="48" t="str">
        <f t="shared" si="0"/>
        <v>CIDU</v>
      </c>
      <c r="AD6" s="48" t="str">
        <f t="shared" si="5"/>
        <v>1235</v>
      </c>
      <c r="AE6" s="48" t="str">
        <f>VLOOKUP(N6,$A$36:$B$48,2)</f>
        <v>A</v>
      </c>
      <c r="AF6" s="48" t="str">
        <f>VLOOKUP(W6,$A$36:$B$48,2)</f>
        <v>A-</v>
      </c>
      <c r="AG6" s="48" t="str">
        <f>VLOOKUP(Z6,$A$36:$B$48,2)</f>
        <v>A-</v>
      </c>
      <c r="AH6" s="23">
        <f t="shared" si="6"/>
        <v>94.063999999999993</v>
      </c>
      <c r="AI6" s="48" t="str">
        <f>VLOOKUP(AH6,$A$36:$B$48,2)</f>
        <v>A-</v>
      </c>
      <c r="AJ6" s="42">
        <f>VLOOKUP(AI6,$A$51:$B$62,2,FALSE)</f>
        <v>3.67</v>
      </c>
      <c r="AK6" s="42">
        <f>AVERAGE(AJ6,Unit1!AJ6,Unit2!AJ6)</f>
        <v>3.78</v>
      </c>
    </row>
    <row r="7" spans="1:37">
      <c r="A7" s="46" t="s">
        <v>132</v>
      </c>
      <c r="B7" s="23" t="str">
        <f>Unit1!B7</f>
        <v>戴文凯</v>
      </c>
      <c r="C7" s="23" t="str">
        <f>Unit1!C7</f>
        <v>E Co</v>
      </c>
      <c r="D7" s="42" t="s">
        <v>116</v>
      </c>
      <c r="E7" s="23" t="str">
        <f>Unit1!E7</f>
        <v>1236</v>
      </c>
      <c r="F7" s="19">
        <v>114.5</v>
      </c>
      <c r="G7" s="19">
        <v>110.5</v>
      </c>
      <c r="H7" s="19">
        <v>110</v>
      </c>
      <c r="I7" s="19">
        <v>109</v>
      </c>
      <c r="J7" s="19">
        <v>108.5</v>
      </c>
      <c r="K7" s="10">
        <f t="shared" si="1"/>
        <v>110.5</v>
      </c>
      <c r="L7" s="66">
        <v>91.5</v>
      </c>
      <c r="M7" s="11">
        <v>91.25</v>
      </c>
      <c r="N7" s="12">
        <f t="shared" si="7"/>
        <v>93.224999999999994</v>
      </c>
      <c r="O7" s="20">
        <v>119</v>
      </c>
      <c r="P7" s="20">
        <v>114</v>
      </c>
      <c r="Q7" s="20">
        <v>114</v>
      </c>
      <c r="R7" s="20">
        <v>112</v>
      </c>
      <c r="S7" s="20">
        <v>112</v>
      </c>
      <c r="T7" s="10">
        <f t="shared" si="2"/>
        <v>114.2</v>
      </c>
      <c r="U7" s="64">
        <v>95.5</v>
      </c>
      <c r="V7" s="11">
        <v>94.5</v>
      </c>
      <c r="W7" s="13">
        <f t="shared" si="8"/>
        <v>96.669999999999987</v>
      </c>
      <c r="X7" s="64">
        <v>98</v>
      </c>
      <c r="Y7" s="11">
        <v>93</v>
      </c>
      <c r="Z7" s="12">
        <f t="shared" si="9"/>
        <v>94.5</v>
      </c>
      <c r="AA7" s="48" t="str">
        <f t="shared" si="3"/>
        <v>戴文凯</v>
      </c>
      <c r="AB7" s="48" t="str">
        <f t="shared" si="4"/>
        <v>Student C</v>
      </c>
      <c r="AC7" s="48" t="str">
        <f t="shared" si="0"/>
        <v>E Co</v>
      </c>
      <c r="AD7" s="48" t="str">
        <f t="shared" si="5"/>
        <v>1236</v>
      </c>
      <c r="AE7" s="48" t="str">
        <f>VLOOKUP(N7,$A$36:$B$48,2)</f>
        <v>A-</v>
      </c>
      <c r="AF7" s="48" t="str">
        <f>VLOOKUP(W7,$A$36:$B$48,2)</f>
        <v>A</v>
      </c>
      <c r="AG7" s="48" t="str">
        <f>VLOOKUP(Z7,$A$36:$B$48,2)</f>
        <v>A-</v>
      </c>
      <c r="AH7" s="23">
        <f t="shared" si="6"/>
        <v>94.858000000000004</v>
      </c>
      <c r="AI7" s="48" t="str">
        <f>VLOOKUP(AH7,$A$36:$B$48,2)</f>
        <v>A-</v>
      </c>
      <c r="AJ7" s="42">
        <f>VLOOKUP(AI7,$A$51:$B$62,2,FALSE)</f>
        <v>3.67</v>
      </c>
      <c r="AK7" s="42">
        <f>AVERAGE(AJ7,Unit1!AJ7,Unit2!AJ7)</f>
        <v>3.89</v>
      </c>
    </row>
    <row r="8" spans="1:37">
      <c r="A8" s="23" t="str">
        <f>Unit1!A8</f>
        <v>English19</v>
      </c>
      <c r="B8" s="23" t="str">
        <f>Unit1!B8</f>
        <v>中文19</v>
      </c>
      <c r="C8" s="23" t="str">
        <f>Unit1!C8</f>
        <v>E Co</v>
      </c>
      <c r="D8" s="23">
        <f>Unit1!D8</f>
        <v>0</v>
      </c>
      <c r="E8" s="23" t="str">
        <f>Unit1!E8</f>
        <v>1252</v>
      </c>
      <c r="F8" s="19"/>
      <c r="G8" s="19"/>
      <c r="H8" s="19"/>
      <c r="I8" s="19"/>
      <c r="J8" s="19"/>
      <c r="K8" s="10" t="e">
        <f t="shared" si="1"/>
        <v>#DIV/0!</v>
      </c>
      <c r="L8" s="66"/>
      <c r="M8" s="14"/>
      <c r="N8" s="12" t="e">
        <f t="shared" si="7"/>
        <v>#DIV/0!</v>
      </c>
      <c r="O8" s="19"/>
      <c r="P8" s="19"/>
      <c r="Q8" s="19"/>
      <c r="R8" s="19"/>
      <c r="S8" s="19"/>
      <c r="T8" s="10" t="e">
        <f t="shared" si="2"/>
        <v>#DIV/0!</v>
      </c>
      <c r="U8" s="64"/>
      <c r="V8" s="14"/>
      <c r="W8" s="13" t="e">
        <f t="shared" si="8"/>
        <v>#DIV/0!</v>
      </c>
      <c r="X8" s="65"/>
      <c r="Y8" s="11"/>
      <c r="Z8" s="12">
        <f t="shared" si="9"/>
        <v>0</v>
      </c>
      <c r="AA8" s="48" t="str">
        <f t="shared" si="3"/>
        <v>中文19</v>
      </c>
      <c r="AB8" s="48" t="str">
        <f t="shared" si="4"/>
        <v>English19</v>
      </c>
      <c r="AC8" s="48" t="str">
        <f t="shared" si="0"/>
        <v>E Co</v>
      </c>
      <c r="AD8" s="48" t="str">
        <f t="shared" si="5"/>
        <v>1252</v>
      </c>
      <c r="AE8" s="48" t="e">
        <f>VLOOKUP(N8,$A$36:$B$48,2)</f>
        <v>#DIV/0!</v>
      </c>
      <c r="AF8" s="48" t="e">
        <f>VLOOKUP(W8,$A$36:$B$48,2)</f>
        <v>#DIV/0!</v>
      </c>
      <c r="AG8" s="48" t="str">
        <f>VLOOKUP(Z8,$A$36:$B$48,2)</f>
        <v xml:space="preserve"> </v>
      </c>
      <c r="AH8" s="23" t="e">
        <f t="shared" si="6"/>
        <v>#DIV/0!</v>
      </c>
      <c r="AI8" s="48" t="e">
        <f>VLOOKUP(AH8,$A$36:$B$48,2)</f>
        <v>#DIV/0!</v>
      </c>
      <c r="AJ8" s="42" t="e">
        <f>VLOOKUP(AI8,$A$51:$B$62,2,FALSE)</f>
        <v>#DIV/0!</v>
      </c>
      <c r="AK8" s="42" t="e">
        <f>AVERAGE(AJ8,Unit1!AJ8,Unit2!AJ8)</f>
        <v>#DIV/0!</v>
      </c>
    </row>
    <row r="9" spans="1:37">
      <c r="A9" s="23" t="str">
        <f>Unit1!A9</f>
        <v>English20</v>
      </c>
      <c r="B9" s="23" t="str">
        <f>Unit1!B9</f>
        <v>中文20</v>
      </c>
      <c r="C9" s="23" t="str">
        <f>Unit1!C9</f>
        <v>E Co</v>
      </c>
      <c r="D9" s="23">
        <f>Unit1!D9</f>
        <v>0</v>
      </c>
      <c r="E9" s="23" t="str">
        <f>Unit1!E9</f>
        <v>1253</v>
      </c>
      <c r="F9" s="19"/>
      <c r="G9" s="19"/>
      <c r="H9" s="19"/>
      <c r="I9" s="19"/>
      <c r="J9" s="19"/>
      <c r="K9" s="10" t="e">
        <f t="shared" si="1"/>
        <v>#DIV/0!</v>
      </c>
      <c r="L9" s="66"/>
      <c r="M9" s="14"/>
      <c r="N9" s="12" t="e">
        <f t="shared" si="7"/>
        <v>#DIV/0!</v>
      </c>
      <c r="O9" s="19"/>
      <c r="P9" s="19"/>
      <c r="Q9" s="19"/>
      <c r="R9" s="19"/>
      <c r="S9" s="19"/>
      <c r="T9" s="10" t="e">
        <f t="shared" si="2"/>
        <v>#DIV/0!</v>
      </c>
      <c r="U9" s="64"/>
      <c r="V9" s="14"/>
      <c r="W9" s="13" t="e">
        <f t="shared" si="8"/>
        <v>#DIV/0!</v>
      </c>
      <c r="X9" s="65"/>
      <c r="Y9" s="11"/>
      <c r="Z9" s="12">
        <f t="shared" si="9"/>
        <v>0</v>
      </c>
      <c r="AA9" s="48" t="str">
        <f t="shared" si="3"/>
        <v>中文20</v>
      </c>
      <c r="AB9" s="48" t="str">
        <f t="shared" si="4"/>
        <v>English20</v>
      </c>
      <c r="AC9" s="48" t="str">
        <f t="shared" si="0"/>
        <v>E Co</v>
      </c>
      <c r="AD9" s="48" t="str">
        <f t="shared" si="5"/>
        <v>1253</v>
      </c>
      <c r="AE9" s="48" t="e">
        <f>VLOOKUP(N9,$A$36:$B$48,2)</f>
        <v>#DIV/0!</v>
      </c>
      <c r="AF9" s="48" t="e">
        <f>VLOOKUP(W9,$A$36:$B$48,2)</f>
        <v>#DIV/0!</v>
      </c>
      <c r="AG9" s="48" t="str">
        <f>VLOOKUP(Z9,$A$36:$B$48,2)</f>
        <v xml:space="preserve"> </v>
      </c>
      <c r="AH9" s="23" t="e">
        <f t="shared" si="6"/>
        <v>#DIV/0!</v>
      </c>
      <c r="AI9" s="48" t="e">
        <f>VLOOKUP(AH9,$A$36:$B$48,2)</f>
        <v>#DIV/0!</v>
      </c>
      <c r="AJ9" s="42" t="e">
        <f>VLOOKUP(AI9,$A$51:$B$62,2,FALSE)</f>
        <v>#DIV/0!</v>
      </c>
      <c r="AK9" s="42" t="e">
        <f>AVERAGE(AJ9,Unit1!AJ9,Unit2!AJ9)</f>
        <v>#DIV/0!</v>
      </c>
    </row>
    <row r="10" spans="1:37">
      <c r="A10" s="23" t="str">
        <f>Unit1!A10</f>
        <v>English21</v>
      </c>
      <c r="B10" s="23" t="str">
        <f>Unit1!B10</f>
        <v>中文21</v>
      </c>
      <c r="C10" s="23" t="str">
        <f>Unit1!C10</f>
        <v>E Co</v>
      </c>
      <c r="D10" s="23">
        <f>Unit1!D10</f>
        <v>0</v>
      </c>
      <c r="E10" s="23" t="str">
        <f>Unit1!E10</f>
        <v>1254</v>
      </c>
      <c r="F10" s="19"/>
      <c r="G10" s="19"/>
      <c r="H10" s="19"/>
      <c r="I10" s="19"/>
      <c r="J10" s="19"/>
      <c r="K10" s="10" t="e">
        <f t="shared" si="1"/>
        <v>#DIV/0!</v>
      </c>
      <c r="L10" s="66"/>
      <c r="M10" s="14"/>
      <c r="N10" s="12" t="e">
        <f t="shared" si="7"/>
        <v>#DIV/0!</v>
      </c>
      <c r="O10" s="19"/>
      <c r="P10" s="19"/>
      <c r="Q10" s="19"/>
      <c r="R10" s="19"/>
      <c r="S10" s="19"/>
      <c r="T10" s="10" t="e">
        <f t="shared" si="2"/>
        <v>#DIV/0!</v>
      </c>
      <c r="U10" s="64"/>
      <c r="V10" s="14"/>
      <c r="W10" s="13" t="e">
        <f t="shared" si="8"/>
        <v>#DIV/0!</v>
      </c>
      <c r="X10" s="65"/>
      <c r="Y10" s="11"/>
      <c r="Z10" s="12">
        <f t="shared" si="9"/>
        <v>0</v>
      </c>
      <c r="AA10" s="48" t="str">
        <f t="shared" si="3"/>
        <v>中文21</v>
      </c>
      <c r="AB10" s="48" t="str">
        <f t="shared" si="4"/>
        <v>English21</v>
      </c>
      <c r="AC10" s="48" t="str">
        <f t="shared" si="0"/>
        <v>E Co</v>
      </c>
      <c r="AD10" s="48" t="str">
        <f t="shared" si="5"/>
        <v>1254</v>
      </c>
      <c r="AE10" s="48" t="e">
        <f>VLOOKUP(N10,$A$36:$B$48,2)</f>
        <v>#DIV/0!</v>
      </c>
      <c r="AF10" s="48" t="e">
        <f>VLOOKUP(W10,$A$36:$B$48,2)</f>
        <v>#DIV/0!</v>
      </c>
      <c r="AG10" s="48" t="str">
        <f>VLOOKUP(Z10,$A$36:$B$48,2)</f>
        <v xml:space="preserve"> </v>
      </c>
      <c r="AH10" s="23" t="e">
        <f t="shared" si="6"/>
        <v>#DIV/0!</v>
      </c>
      <c r="AI10" s="48" t="e">
        <f>VLOOKUP(AH10,$A$36:$B$48,2)</f>
        <v>#DIV/0!</v>
      </c>
      <c r="AJ10" s="42" t="e">
        <f>VLOOKUP(AI10,$A$51:$B$62,2,FALSE)</f>
        <v>#DIV/0!</v>
      </c>
      <c r="AK10" s="42" t="e">
        <f>AVERAGE(AJ10,Unit1!AJ10,Unit2!AJ10)</f>
        <v>#DIV/0!</v>
      </c>
    </row>
    <row r="11" spans="1:37">
      <c r="A11" s="23" t="str">
        <f>Unit1!A11</f>
        <v>English22</v>
      </c>
      <c r="B11" s="23" t="str">
        <f>Unit1!B11</f>
        <v>中文22</v>
      </c>
      <c r="C11" s="23" t="str">
        <f>Unit1!C11</f>
        <v>E Co</v>
      </c>
      <c r="D11" s="23">
        <f>Unit1!D11</f>
        <v>0</v>
      </c>
      <c r="E11" s="23" t="str">
        <f>Unit1!E11</f>
        <v>1255</v>
      </c>
      <c r="F11" s="19"/>
      <c r="G11" s="19"/>
      <c r="H11" s="19"/>
      <c r="I11" s="19"/>
      <c r="J11" s="19"/>
      <c r="K11" s="10" t="e">
        <f t="shared" si="1"/>
        <v>#DIV/0!</v>
      </c>
      <c r="L11" s="66"/>
      <c r="M11" s="14"/>
      <c r="N11" s="12" t="e">
        <f t="shared" si="7"/>
        <v>#DIV/0!</v>
      </c>
      <c r="O11" s="19"/>
      <c r="P11" s="19"/>
      <c r="Q11" s="19"/>
      <c r="R11" s="19"/>
      <c r="S11" s="19"/>
      <c r="T11" s="10" t="e">
        <f t="shared" si="2"/>
        <v>#DIV/0!</v>
      </c>
      <c r="U11" s="64"/>
      <c r="V11" s="14"/>
      <c r="W11" s="13" t="e">
        <f t="shared" si="8"/>
        <v>#DIV/0!</v>
      </c>
      <c r="X11" s="65"/>
      <c r="Y11" s="11"/>
      <c r="Z11" s="12">
        <f t="shared" si="9"/>
        <v>0</v>
      </c>
      <c r="AA11" s="48" t="str">
        <f t="shared" si="3"/>
        <v>中文22</v>
      </c>
      <c r="AB11" s="48" t="str">
        <f t="shared" si="4"/>
        <v>English22</v>
      </c>
      <c r="AC11" s="48" t="str">
        <f t="shared" si="0"/>
        <v>E Co</v>
      </c>
      <c r="AD11" s="48" t="str">
        <f t="shared" si="5"/>
        <v>1255</v>
      </c>
      <c r="AE11" s="48" t="e">
        <f>VLOOKUP(N11,$A$36:$B$48,2)</f>
        <v>#DIV/0!</v>
      </c>
      <c r="AF11" s="48" t="e">
        <f>VLOOKUP(W11,$A$36:$B$48,2)</f>
        <v>#DIV/0!</v>
      </c>
      <c r="AG11" s="48" t="str">
        <f>VLOOKUP(Z11,$A$36:$B$48,2)</f>
        <v xml:space="preserve"> </v>
      </c>
      <c r="AH11" s="23" t="e">
        <f t="shared" si="6"/>
        <v>#DIV/0!</v>
      </c>
      <c r="AI11" s="48" t="e">
        <f>VLOOKUP(AH11,$A$36:$B$48,2)</f>
        <v>#DIV/0!</v>
      </c>
      <c r="AJ11" s="42" t="e">
        <f>VLOOKUP(AI11,$A$51:$B$62,2,FALSE)</f>
        <v>#DIV/0!</v>
      </c>
      <c r="AK11" s="42" t="e">
        <f>AVERAGE(AJ11,Unit1!AJ11,Unit2!AJ11)</f>
        <v>#DIV/0!</v>
      </c>
    </row>
    <row r="12" spans="1:37">
      <c r="A12" s="23" t="str">
        <f>Unit1!A12</f>
        <v>English23</v>
      </c>
      <c r="B12" s="23" t="str">
        <f>Unit1!B12</f>
        <v>中文23</v>
      </c>
      <c r="C12" s="23" t="str">
        <f>Unit1!C12</f>
        <v>E Co</v>
      </c>
      <c r="D12" s="23">
        <f>Unit1!D12</f>
        <v>0</v>
      </c>
      <c r="E12" s="23" t="str">
        <f>Unit1!E12</f>
        <v>1256</v>
      </c>
      <c r="F12" s="19"/>
      <c r="G12" s="19"/>
      <c r="H12" s="19"/>
      <c r="I12" s="19"/>
      <c r="J12" s="19"/>
      <c r="K12" s="10" t="e">
        <f t="shared" si="1"/>
        <v>#DIV/0!</v>
      </c>
      <c r="L12" s="66"/>
      <c r="M12" s="14"/>
      <c r="N12" s="12" t="e">
        <f t="shared" si="7"/>
        <v>#DIV/0!</v>
      </c>
      <c r="O12" s="19"/>
      <c r="P12" s="19"/>
      <c r="Q12" s="19"/>
      <c r="R12" s="19"/>
      <c r="S12" s="19"/>
      <c r="T12" s="10" t="e">
        <f t="shared" si="2"/>
        <v>#DIV/0!</v>
      </c>
      <c r="U12" s="64"/>
      <c r="V12" s="14"/>
      <c r="W12" s="13" t="e">
        <f t="shared" si="8"/>
        <v>#DIV/0!</v>
      </c>
      <c r="X12" s="65"/>
      <c r="Y12" s="11"/>
      <c r="Z12" s="12">
        <f t="shared" si="9"/>
        <v>0</v>
      </c>
      <c r="AA12" s="48" t="str">
        <f t="shared" si="3"/>
        <v>中文23</v>
      </c>
      <c r="AB12" s="48" t="str">
        <f t="shared" si="4"/>
        <v>English23</v>
      </c>
      <c r="AC12" s="48" t="str">
        <f t="shared" si="0"/>
        <v>E Co</v>
      </c>
      <c r="AD12" s="48" t="str">
        <f t="shared" si="5"/>
        <v>1256</v>
      </c>
      <c r="AE12" s="48" t="e">
        <f>VLOOKUP(N12,$A$36:$B$48,2)</f>
        <v>#DIV/0!</v>
      </c>
      <c r="AF12" s="48" t="e">
        <f>VLOOKUP(W12,$A$36:$B$48,2)</f>
        <v>#DIV/0!</v>
      </c>
      <c r="AG12" s="48" t="str">
        <f>VLOOKUP(Z12,$A$36:$B$48,2)</f>
        <v xml:space="preserve"> </v>
      </c>
      <c r="AH12" s="23" t="e">
        <f t="shared" si="6"/>
        <v>#DIV/0!</v>
      </c>
      <c r="AI12" s="48" t="e">
        <f>VLOOKUP(AH12,$A$36:$B$48,2)</f>
        <v>#DIV/0!</v>
      </c>
      <c r="AJ12" s="42" t="e">
        <f>VLOOKUP(AI12,$A$51:$B$62,2,FALSE)</f>
        <v>#DIV/0!</v>
      </c>
      <c r="AK12" s="42" t="e">
        <f>AVERAGE(AJ12,Unit1!AJ12,Unit2!AJ12)</f>
        <v>#DIV/0!</v>
      </c>
    </row>
    <row r="13" spans="1:37">
      <c r="A13" s="23" t="str">
        <f>Unit1!A13</f>
        <v>English24</v>
      </c>
      <c r="B13" s="23" t="str">
        <f>Unit1!B13</f>
        <v>中文24</v>
      </c>
      <c r="C13" s="23" t="str">
        <f>Unit1!C13</f>
        <v>E Co</v>
      </c>
      <c r="D13" s="23">
        <f>Unit1!D13</f>
        <v>0</v>
      </c>
      <c r="E13" s="23" t="str">
        <f>Unit1!E13</f>
        <v>1257</v>
      </c>
      <c r="F13" s="19"/>
      <c r="G13" s="19"/>
      <c r="H13" s="19"/>
      <c r="I13" s="19"/>
      <c r="J13" s="19"/>
      <c r="K13" s="10" t="e">
        <f t="shared" si="1"/>
        <v>#DIV/0!</v>
      </c>
      <c r="L13" s="66"/>
      <c r="M13" s="14"/>
      <c r="N13" s="12" t="e">
        <f t="shared" si="7"/>
        <v>#DIV/0!</v>
      </c>
      <c r="O13" s="19"/>
      <c r="P13" s="19"/>
      <c r="Q13" s="19"/>
      <c r="R13" s="19"/>
      <c r="S13" s="19"/>
      <c r="T13" s="10" t="e">
        <f t="shared" si="2"/>
        <v>#DIV/0!</v>
      </c>
      <c r="U13" s="64"/>
      <c r="V13" s="14"/>
      <c r="W13" s="13" t="e">
        <f t="shared" si="8"/>
        <v>#DIV/0!</v>
      </c>
      <c r="X13" s="65"/>
      <c r="Y13" s="11"/>
      <c r="Z13" s="12">
        <f t="shared" si="9"/>
        <v>0</v>
      </c>
      <c r="AA13" s="48" t="str">
        <f t="shared" si="3"/>
        <v>中文24</v>
      </c>
      <c r="AB13" s="48" t="str">
        <f t="shared" si="4"/>
        <v>English24</v>
      </c>
      <c r="AC13" s="48" t="str">
        <f t="shared" si="0"/>
        <v>E Co</v>
      </c>
      <c r="AD13" s="48" t="str">
        <f t="shared" si="5"/>
        <v>1257</v>
      </c>
      <c r="AE13" s="48" t="e">
        <f>VLOOKUP(N13,$A$36:$B$48,2)</f>
        <v>#DIV/0!</v>
      </c>
      <c r="AF13" s="48" t="e">
        <f>VLOOKUP(W13,$A$36:$B$48,2)</f>
        <v>#DIV/0!</v>
      </c>
      <c r="AG13" s="48" t="str">
        <f>VLOOKUP(Z13,$A$36:$B$48,2)</f>
        <v xml:space="preserve"> </v>
      </c>
      <c r="AH13" s="23" t="e">
        <f t="shared" si="6"/>
        <v>#DIV/0!</v>
      </c>
      <c r="AI13" s="48" t="e">
        <f>VLOOKUP(AH13,$A$36:$B$48,2)</f>
        <v>#DIV/0!</v>
      </c>
      <c r="AJ13" s="42" t="e">
        <f>VLOOKUP(AI13,$A$51:$B$62,2,FALSE)</f>
        <v>#DIV/0!</v>
      </c>
      <c r="AK13" s="42" t="e">
        <f>AVERAGE(AJ13,Unit1!AJ13,Unit2!AJ13)</f>
        <v>#DIV/0!</v>
      </c>
    </row>
    <row r="14" spans="1:37">
      <c r="A14" s="23" t="str">
        <f>Unit1!A14</f>
        <v>English25</v>
      </c>
      <c r="B14" s="23" t="str">
        <f>Unit1!B14</f>
        <v>中文25</v>
      </c>
      <c r="C14" s="23" t="str">
        <f>Unit1!C14</f>
        <v>E Co</v>
      </c>
      <c r="D14" s="23">
        <f>Unit1!D14</f>
        <v>0</v>
      </c>
      <c r="E14" s="23" t="str">
        <f>Unit1!E14</f>
        <v>1258</v>
      </c>
      <c r="F14" s="19"/>
      <c r="G14" s="19"/>
      <c r="H14" s="19"/>
      <c r="I14" s="19"/>
      <c r="J14" s="19"/>
      <c r="K14" s="10" t="e">
        <f t="shared" si="1"/>
        <v>#DIV/0!</v>
      </c>
      <c r="L14" s="66"/>
      <c r="M14" s="14"/>
      <c r="N14" s="12" t="e">
        <f t="shared" si="7"/>
        <v>#DIV/0!</v>
      </c>
      <c r="O14" s="19"/>
      <c r="P14" s="19"/>
      <c r="Q14" s="19"/>
      <c r="R14" s="19"/>
      <c r="S14" s="19"/>
      <c r="T14" s="10" t="e">
        <f t="shared" si="2"/>
        <v>#DIV/0!</v>
      </c>
      <c r="U14" s="64"/>
      <c r="V14" s="14"/>
      <c r="W14" s="13" t="e">
        <f t="shared" si="8"/>
        <v>#DIV/0!</v>
      </c>
      <c r="X14" s="65"/>
      <c r="Y14" s="11"/>
      <c r="Z14" s="12">
        <f t="shared" si="9"/>
        <v>0</v>
      </c>
      <c r="AA14" s="48" t="str">
        <f t="shared" si="3"/>
        <v>中文25</v>
      </c>
      <c r="AB14" s="48" t="str">
        <f t="shared" si="4"/>
        <v>English25</v>
      </c>
      <c r="AC14" s="48" t="str">
        <f t="shared" si="0"/>
        <v>E Co</v>
      </c>
      <c r="AD14" s="48" t="str">
        <f t="shared" si="5"/>
        <v>1258</v>
      </c>
      <c r="AE14" s="48" t="e">
        <f>VLOOKUP(N14,$A$36:$B$48,2)</f>
        <v>#DIV/0!</v>
      </c>
      <c r="AF14" s="48" t="e">
        <f>VLOOKUP(W14,$A$36:$B$48,2)</f>
        <v>#DIV/0!</v>
      </c>
      <c r="AG14" s="48" t="str">
        <f>VLOOKUP(Z14,$A$36:$B$48,2)</f>
        <v xml:space="preserve"> </v>
      </c>
      <c r="AH14" s="23" t="e">
        <f t="shared" si="6"/>
        <v>#DIV/0!</v>
      </c>
      <c r="AI14" s="48" t="e">
        <f>VLOOKUP(AH14,$A$36:$B$48,2)</f>
        <v>#DIV/0!</v>
      </c>
      <c r="AJ14" s="42" t="e">
        <f>VLOOKUP(AI14,$A$51:$B$62,2,FALSE)</f>
        <v>#DIV/0!</v>
      </c>
      <c r="AK14" s="42" t="e">
        <f>AVERAGE(AJ14,Unit1!AJ14,Unit2!AJ14)</f>
        <v>#DIV/0!</v>
      </c>
    </row>
    <row r="15" spans="1:37">
      <c r="A15" s="23" t="str">
        <f>Unit1!A15</f>
        <v>English26</v>
      </c>
      <c r="B15" s="23" t="str">
        <f>Unit1!B15</f>
        <v>中文26</v>
      </c>
      <c r="C15" s="23" t="str">
        <f>Unit1!C15</f>
        <v>E Co</v>
      </c>
      <c r="D15" s="23">
        <f>Unit1!D15</f>
        <v>0</v>
      </c>
      <c r="E15" s="23" t="str">
        <f>Unit1!E15</f>
        <v>1259</v>
      </c>
      <c r="F15" s="19"/>
      <c r="G15" s="19"/>
      <c r="H15" s="19"/>
      <c r="I15" s="19"/>
      <c r="J15" s="19"/>
      <c r="K15" s="10" t="e">
        <f t="shared" si="1"/>
        <v>#DIV/0!</v>
      </c>
      <c r="L15" s="66"/>
      <c r="M15" s="14"/>
      <c r="N15" s="12" t="e">
        <f t="shared" si="7"/>
        <v>#DIV/0!</v>
      </c>
      <c r="O15" s="19"/>
      <c r="P15" s="19"/>
      <c r="Q15" s="19"/>
      <c r="R15" s="19"/>
      <c r="S15" s="19"/>
      <c r="T15" s="10" t="e">
        <f t="shared" si="2"/>
        <v>#DIV/0!</v>
      </c>
      <c r="U15" s="64"/>
      <c r="V15" s="14"/>
      <c r="W15" s="13" t="e">
        <f t="shared" si="8"/>
        <v>#DIV/0!</v>
      </c>
      <c r="X15" s="65"/>
      <c r="Y15" s="11"/>
      <c r="Z15" s="12">
        <f t="shared" si="9"/>
        <v>0</v>
      </c>
      <c r="AA15" s="48" t="str">
        <f t="shared" si="3"/>
        <v>中文26</v>
      </c>
      <c r="AB15" s="48" t="str">
        <f t="shared" si="4"/>
        <v>English26</v>
      </c>
      <c r="AC15" s="48" t="str">
        <f t="shared" si="0"/>
        <v>E Co</v>
      </c>
      <c r="AD15" s="48" t="str">
        <f t="shared" si="5"/>
        <v>1259</v>
      </c>
      <c r="AE15" s="48" t="e">
        <f>VLOOKUP(N15,$A$36:$B$48,2)</f>
        <v>#DIV/0!</v>
      </c>
      <c r="AF15" s="48" t="e">
        <f>VLOOKUP(W15,$A$36:$B$48,2)</f>
        <v>#DIV/0!</v>
      </c>
      <c r="AG15" s="48" t="str">
        <f>VLOOKUP(Z15,$A$36:$B$48,2)</f>
        <v xml:space="preserve"> </v>
      </c>
      <c r="AH15" s="23" t="e">
        <f t="shared" si="6"/>
        <v>#DIV/0!</v>
      </c>
      <c r="AI15" s="48" t="e">
        <f>VLOOKUP(AH15,$A$36:$B$48,2)</f>
        <v>#DIV/0!</v>
      </c>
      <c r="AJ15" s="42" t="e">
        <f>VLOOKUP(AI15,$A$51:$B$62,2,FALSE)</f>
        <v>#DIV/0!</v>
      </c>
      <c r="AK15" s="42" t="e">
        <f>AVERAGE(AJ15,Unit1!AJ15,Unit2!AJ15)</f>
        <v>#DIV/0!</v>
      </c>
    </row>
    <row r="16" spans="1:37">
      <c r="A16" s="23" t="str">
        <f>Unit1!A16</f>
        <v>English27</v>
      </c>
      <c r="B16" s="23" t="str">
        <f>Unit1!B16</f>
        <v>中文27</v>
      </c>
      <c r="C16" s="23" t="str">
        <f>Unit1!C16</f>
        <v>E Co</v>
      </c>
      <c r="D16" s="23">
        <f>Unit1!D16</f>
        <v>0</v>
      </c>
      <c r="E16" s="23" t="str">
        <f>Unit1!E16</f>
        <v>1260</v>
      </c>
      <c r="F16" s="19"/>
      <c r="G16" s="19"/>
      <c r="H16" s="19"/>
      <c r="I16" s="19"/>
      <c r="J16" s="19"/>
      <c r="K16" s="10" t="e">
        <f t="shared" si="1"/>
        <v>#DIV/0!</v>
      </c>
      <c r="L16" s="66"/>
      <c r="M16" s="14"/>
      <c r="N16" s="12" t="e">
        <f t="shared" si="7"/>
        <v>#DIV/0!</v>
      </c>
      <c r="O16" s="19"/>
      <c r="P16" s="19"/>
      <c r="Q16" s="19"/>
      <c r="R16" s="19"/>
      <c r="S16" s="19"/>
      <c r="T16" s="10" t="e">
        <f t="shared" si="2"/>
        <v>#DIV/0!</v>
      </c>
      <c r="U16" s="64"/>
      <c r="V16" s="14"/>
      <c r="W16" s="13" t="e">
        <f t="shared" si="8"/>
        <v>#DIV/0!</v>
      </c>
      <c r="X16" s="65"/>
      <c r="Y16" s="11"/>
      <c r="Z16" s="12">
        <f t="shared" si="9"/>
        <v>0</v>
      </c>
      <c r="AA16" s="48" t="str">
        <f t="shared" si="3"/>
        <v>中文27</v>
      </c>
      <c r="AB16" s="48" t="str">
        <f t="shared" si="4"/>
        <v>English27</v>
      </c>
      <c r="AC16" s="48" t="str">
        <f t="shared" si="0"/>
        <v>E Co</v>
      </c>
      <c r="AD16" s="48" t="str">
        <f t="shared" si="5"/>
        <v>1260</v>
      </c>
      <c r="AE16" s="48" t="e">
        <f>VLOOKUP(N16,$A$36:$B$48,2)</f>
        <v>#DIV/0!</v>
      </c>
      <c r="AF16" s="48" t="e">
        <f>VLOOKUP(W16,$A$36:$B$48,2)</f>
        <v>#DIV/0!</v>
      </c>
      <c r="AG16" s="48" t="str">
        <f>VLOOKUP(Z16,$A$36:$B$48,2)</f>
        <v xml:space="preserve"> </v>
      </c>
      <c r="AH16" s="23" t="e">
        <f t="shared" si="6"/>
        <v>#DIV/0!</v>
      </c>
      <c r="AI16" s="48" t="e">
        <f>VLOOKUP(AH16,$A$36:$B$48,2)</f>
        <v>#DIV/0!</v>
      </c>
      <c r="AJ16" s="42" t="e">
        <f>VLOOKUP(AI16,$A$51:$B$62,2,FALSE)</f>
        <v>#DIV/0!</v>
      </c>
      <c r="AK16" s="42" t="e">
        <f>AVERAGE(AJ16,Unit1!AJ16,Unit2!AJ16)</f>
        <v>#DIV/0!</v>
      </c>
    </row>
    <row r="17" spans="1:37">
      <c r="A17" s="23" t="str">
        <f>Unit1!A17</f>
        <v>English28</v>
      </c>
      <c r="B17" s="23" t="str">
        <f>Unit1!B17</f>
        <v>中文28</v>
      </c>
      <c r="C17" s="23" t="str">
        <f>Unit1!C17</f>
        <v>E Co</v>
      </c>
      <c r="D17" s="23">
        <f>Unit1!D17</f>
        <v>0</v>
      </c>
      <c r="E17" s="23" t="str">
        <f>Unit1!E17</f>
        <v>1261</v>
      </c>
      <c r="F17" s="19"/>
      <c r="G17" s="19"/>
      <c r="H17" s="19"/>
      <c r="I17" s="19"/>
      <c r="J17" s="19"/>
      <c r="K17" s="10" t="e">
        <f t="shared" si="1"/>
        <v>#DIV/0!</v>
      </c>
      <c r="L17" s="66"/>
      <c r="M17" s="14"/>
      <c r="N17" s="12" t="e">
        <f t="shared" si="7"/>
        <v>#DIV/0!</v>
      </c>
      <c r="O17" s="19"/>
      <c r="P17" s="19"/>
      <c r="Q17" s="19"/>
      <c r="R17" s="19"/>
      <c r="S17" s="19"/>
      <c r="T17" s="10" t="e">
        <f t="shared" si="2"/>
        <v>#DIV/0!</v>
      </c>
      <c r="U17" s="64"/>
      <c r="V17" s="14"/>
      <c r="W17" s="13" t="e">
        <f t="shared" si="8"/>
        <v>#DIV/0!</v>
      </c>
      <c r="X17" s="65"/>
      <c r="Y17" s="11"/>
      <c r="Z17" s="12">
        <f t="shared" si="9"/>
        <v>0</v>
      </c>
      <c r="AA17" s="48" t="str">
        <f t="shared" si="3"/>
        <v>中文28</v>
      </c>
      <c r="AB17" s="48" t="str">
        <f t="shared" si="4"/>
        <v>English28</v>
      </c>
      <c r="AC17" s="48" t="str">
        <f t="shared" si="0"/>
        <v>E Co</v>
      </c>
      <c r="AD17" s="48" t="str">
        <f t="shared" si="5"/>
        <v>1261</v>
      </c>
      <c r="AE17" s="48" t="e">
        <f>VLOOKUP(N17,$A$36:$B$48,2)</f>
        <v>#DIV/0!</v>
      </c>
      <c r="AF17" s="48" t="e">
        <f>VLOOKUP(W17,$A$36:$B$48,2)</f>
        <v>#DIV/0!</v>
      </c>
      <c r="AG17" s="48" t="str">
        <f>VLOOKUP(Z17,$A$36:$B$48,2)</f>
        <v xml:space="preserve"> </v>
      </c>
      <c r="AH17" s="23" t="e">
        <f t="shared" si="6"/>
        <v>#DIV/0!</v>
      </c>
      <c r="AI17" s="48" t="e">
        <f>VLOOKUP(AH17,$A$36:$B$48,2)</f>
        <v>#DIV/0!</v>
      </c>
      <c r="AJ17" s="42" t="e">
        <f>VLOOKUP(AI17,$A$51:$B$62,2,FALSE)</f>
        <v>#DIV/0!</v>
      </c>
      <c r="AK17" s="42" t="e">
        <f>AVERAGE(AJ17,Unit1!AJ17,Unit2!AJ17)</f>
        <v>#DIV/0!</v>
      </c>
    </row>
    <row r="18" spans="1:37">
      <c r="A18" s="23" t="str">
        <f>Unit1!A18</f>
        <v>English29</v>
      </c>
      <c r="B18" s="23" t="str">
        <f>Unit1!B18</f>
        <v>中文29</v>
      </c>
      <c r="C18" s="23" t="str">
        <f>Unit1!C18</f>
        <v>E Co</v>
      </c>
      <c r="D18" s="23">
        <f>Unit1!D18</f>
        <v>0</v>
      </c>
      <c r="E18" s="23" t="str">
        <f>Unit1!E18</f>
        <v>1262</v>
      </c>
      <c r="F18" s="19"/>
      <c r="G18" s="19"/>
      <c r="H18" s="19"/>
      <c r="I18" s="19"/>
      <c r="J18" s="19"/>
      <c r="K18" s="10" t="e">
        <f t="shared" si="1"/>
        <v>#DIV/0!</v>
      </c>
      <c r="L18" s="66"/>
      <c r="M18" s="14"/>
      <c r="N18" s="12" t="e">
        <f t="shared" si="7"/>
        <v>#DIV/0!</v>
      </c>
      <c r="O18" s="19"/>
      <c r="P18" s="19"/>
      <c r="Q18" s="19"/>
      <c r="R18" s="19"/>
      <c r="S18" s="19"/>
      <c r="T18" s="10" t="e">
        <f t="shared" si="2"/>
        <v>#DIV/0!</v>
      </c>
      <c r="U18" s="64"/>
      <c r="V18" s="14"/>
      <c r="W18" s="13" t="e">
        <f t="shared" si="8"/>
        <v>#DIV/0!</v>
      </c>
      <c r="X18" s="65"/>
      <c r="Y18" s="11"/>
      <c r="Z18" s="12">
        <f t="shared" si="9"/>
        <v>0</v>
      </c>
      <c r="AA18" s="48" t="str">
        <f t="shared" si="3"/>
        <v>中文29</v>
      </c>
      <c r="AB18" s="48" t="str">
        <f t="shared" si="4"/>
        <v>English29</v>
      </c>
      <c r="AC18" s="48" t="str">
        <f t="shared" si="0"/>
        <v>E Co</v>
      </c>
      <c r="AD18" s="48" t="str">
        <f t="shared" si="5"/>
        <v>1262</v>
      </c>
      <c r="AE18" s="48" t="e">
        <f>VLOOKUP(N18,$A$36:$B$48,2)</f>
        <v>#DIV/0!</v>
      </c>
      <c r="AF18" s="48" t="e">
        <f>VLOOKUP(W18,$A$36:$B$48,2)</f>
        <v>#DIV/0!</v>
      </c>
      <c r="AG18" s="48" t="str">
        <f>VLOOKUP(Z18,$A$36:$B$48,2)</f>
        <v xml:space="preserve"> </v>
      </c>
      <c r="AH18" s="23" t="e">
        <f t="shared" si="6"/>
        <v>#DIV/0!</v>
      </c>
      <c r="AI18" s="48" t="e">
        <f>VLOOKUP(AH18,$A$36:$B$48,2)</f>
        <v>#DIV/0!</v>
      </c>
      <c r="AJ18" s="42" t="e">
        <f>VLOOKUP(AI18,$A$51:$B$62,2,FALSE)</f>
        <v>#DIV/0!</v>
      </c>
      <c r="AK18" s="42" t="e">
        <f>AVERAGE(AJ18,Unit1!AJ18,Unit2!AJ18)</f>
        <v>#DIV/0!</v>
      </c>
    </row>
    <row r="19" spans="1:37">
      <c r="A19" s="23" t="str">
        <f>Unit1!A19</f>
        <v>English30</v>
      </c>
      <c r="B19" s="23" t="str">
        <f>Unit1!B19</f>
        <v>中文30</v>
      </c>
      <c r="C19" s="23" t="str">
        <f>Unit1!C19</f>
        <v>E Co</v>
      </c>
      <c r="D19" s="23">
        <f>Unit1!D19</f>
        <v>0</v>
      </c>
      <c r="E19" s="23" t="str">
        <f>Unit1!E19</f>
        <v>1263</v>
      </c>
      <c r="F19" s="19"/>
      <c r="G19" s="19"/>
      <c r="H19" s="19"/>
      <c r="I19" s="19"/>
      <c r="J19" s="19"/>
      <c r="K19" s="10" t="e">
        <f t="shared" si="1"/>
        <v>#DIV/0!</v>
      </c>
      <c r="L19" s="66"/>
      <c r="M19" s="14"/>
      <c r="N19" s="12" t="e">
        <f t="shared" si="7"/>
        <v>#DIV/0!</v>
      </c>
      <c r="O19" s="19"/>
      <c r="P19" s="19"/>
      <c r="Q19" s="19"/>
      <c r="R19" s="19"/>
      <c r="S19" s="19"/>
      <c r="T19" s="10" t="e">
        <f t="shared" si="2"/>
        <v>#DIV/0!</v>
      </c>
      <c r="U19" s="64"/>
      <c r="V19" s="14"/>
      <c r="W19" s="13" t="e">
        <f t="shared" si="8"/>
        <v>#DIV/0!</v>
      </c>
      <c r="X19" s="65"/>
      <c r="Y19" s="11"/>
      <c r="Z19" s="12">
        <f t="shared" si="9"/>
        <v>0</v>
      </c>
      <c r="AA19" s="48" t="str">
        <f t="shared" si="3"/>
        <v>中文30</v>
      </c>
      <c r="AB19" s="48" t="str">
        <f t="shared" si="4"/>
        <v>English30</v>
      </c>
      <c r="AC19" s="48" t="str">
        <f t="shared" si="0"/>
        <v>E Co</v>
      </c>
      <c r="AD19" s="48" t="str">
        <f t="shared" si="5"/>
        <v>1263</v>
      </c>
      <c r="AE19" s="48" t="e">
        <f>VLOOKUP(N19,$A$36:$B$48,2)</f>
        <v>#DIV/0!</v>
      </c>
      <c r="AF19" s="48" t="e">
        <f>VLOOKUP(W19,$A$36:$B$48,2)</f>
        <v>#DIV/0!</v>
      </c>
      <c r="AG19" s="48" t="str">
        <f>VLOOKUP(Z19,$A$36:$B$48,2)</f>
        <v xml:space="preserve"> </v>
      </c>
      <c r="AH19" s="23" t="e">
        <f t="shared" si="6"/>
        <v>#DIV/0!</v>
      </c>
      <c r="AI19" s="48" t="e">
        <f>VLOOKUP(AH19,$A$36:$B$48,2)</f>
        <v>#DIV/0!</v>
      </c>
      <c r="AJ19" s="42" t="e">
        <f>VLOOKUP(AI19,$A$51:$B$62,2,FALSE)</f>
        <v>#DIV/0!</v>
      </c>
      <c r="AK19" s="42" t="e">
        <f>AVERAGE(AJ19,Unit1!AJ19,Unit2!AJ19)</f>
        <v>#DIV/0!</v>
      </c>
    </row>
    <row r="20" spans="1:37">
      <c r="A20" s="23"/>
      <c r="B20" s="42"/>
      <c r="C20" s="23"/>
      <c r="D20" s="42"/>
      <c r="E20" s="41"/>
      <c r="F20" s="21"/>
      <c r="G20" s="21"/>
      <c r="H20" s="21"/>
      <c r="I20" s="21"/>
      <c r="J20" s="21"/>
      <c r="K20" s="17"/>
      <c r="L20" s="67"/>
      <c r="M20" s="16"/>
      <c r="N20" s="17"/>
      <c r="O20" s="21"/>
      <c r="P20" s="21"/>
      <c r="Q20" s="21"/>
      <c r="R20" s="21"/>
      <c r="S20" s="21"/>
      <c r="T20" s="17"/>
      <c r="U20" s="17"/>
      <c r="V20" s="16"/>
      <c r="W20" s="18"/>
      <c r="X20" s="68"/>
      <c r="Y20" s="17"/>
      <c r="Z20" s="17"/>
      <c r="AA20" s="16">
        <f t="shared" si="3"/>
        <v>0</v>
      </c>
      <c r="AB20" s="16"/>
      <c r="AC20" s="16"/>
      <c r="AD20" s="16"/>
      <c r="AE20" s="16"/>
      <c r="AF20" s="16"/>
      <c r="AG20" s="16"/>
      <c r="AH20" s="49"/>
      <c r="AI20" s="16" t="str">
        <f>VLOOKUP(Unit1!AH20,$A$36:$B$48,2)</f>
        <v xml:space="preserve"> </v>
      </c>
      <c r="AJ20" s="21"/>
      <c r="AK20" s="42"/>
    </row>
    <row r="21" spans="1:37">
      <c r="A21" s="43"/>
      <c r="B21" s="43" t="s">
        <v>81</v>
      </c>
      <c r="C21" s="43"/>
      <c r="D21" s="58"/>
      <c r="E21" s="43"/>
      <c r="F21" s="43"/>
      <c r="G21" s="43"/>
      <c r="H21" s="43"/>
      <c r="I21" s="43"/>
      <c r="J21" s="43"/>
      <c r="K21" s="50" t="e">
        <f>AVERAGE(F21:J21)</f>
        <v>#DIV/0!</v>
      </c>
      <c r="L21" s="61"/>
      <c r="M21" s="51">
        <f>AVERAGE(M5:M19)</f>
        <v>86.416666666666671</v>
      </c>
      <c r="N21" s="51" t="e">
        <f>AVERAGE(N5:N19)</f>
        <v>#DIV/0!</v>
      </c>
      <c r="O21" s="43"/>
      <c r="P21" s="43"/>
      <c r="Q21" s="43"/>
      <c r="R21" s="43"/>
      <c r="S21" s="43"/>
      <c r="T21" s="43" t="e">
        <f t="shared" ref="T21:AK21" si="10">AVERAGE(T5:T19)</f>
        <v>#DIV/0!</v>
      </c>
      <c r="U21" s="43"/>
      <c r="V21" s="43">
        <f t="shared" si="10"/>
        <v>84.166666666666671</v>
      </c>
      <c r="W21" s="43" t="e">
        <f t="shared" si="10"/>
        <v>#DIV/0!</v>
      </c>
      <c r="X21" s="43">
        <f t="shared" si="10"/>
        <v>95.833333333333329</v>
      </c>
      <c r="Y21" s="43"/>
      <c r="Z21" s="43">
        <f t="shared" si="10"/>
        <v>18.396666666666665</v>
      </c>
      <c r="AA21" s="43"/>
      <c r="AB21" s="43"/>
      <c r="AC21" s="43"/>
      <c r="AD21" s="43"/>
      <c r="AE21" s="43"/>
      <c r="AF21" s="43"/>
      <c r="AG21" s="43"/>
      <c r="AH21" s="43" t="e">
        <f t="shared" si="10"/>
        <v>#DIV/0!</v>
      </c>
      <c r="AI21" s="43" t="e">
        <f t="shared" si="10"/>
        <v>#DIV/0!</v>
      </c>
      <c r="AJ21" s="43" t="e">
        <f t="shared" si="10"/>
        <v>#DIV/0!</v>
      </c>
      <c r="AK21" s="43" t="e">
        <f t="shared" si="10"/>
        <v>#DIV/0!</v>
      </c>
    </row>
    <row r="30" spans="1:37">
      <c r="A30" s="24"/>
      <c r="B30" s="24"/>
      <c r="C30" s="24"/>
      <c r="D30" s="34"/>
    </row>
    <row r="31" spans="1:37">
      <c r="A31" s="25"/>
      <c r="B31" s="24"/>
      <c r="C31" s="25"/>
      <c r="D31" s="34"/>
    </row>
    <row r="32" spans="1:37">
      <c r="A32" s="24"/>
      <c r="B32" s="24"/>
      <c r="C32" s="24"/>
      <c r="D32" s="34"/>
    </row>
    <row r="33" spans="1:4">
      <c r="A33" s="24"/>
      <c r="B33" s="24"/>
      <c r="C33" s="24"/>
      <c r="D33" s="34"/>
    </row>
    <row r="34" spans="1:4">
      <c r="A34" s="24"/>
      <c r="B34" s="24"/>
      <c r="C34" s="24"/>
      <c r="D34" s="34"/>
    </row>
    <row r="35" spans="1:4">
      <c r="A35" s="26" t="s">
        <v>82</v>
      </c>
      <c r="B35" s="27" t="s">
        <v>83</v>
      </c>
      <c r="C35" s="26"/>
      <c r="D35" s="70"/>
    </row>
    <row r="36" spans="1:4">
      <c r="A36" s="28">
        <v>0</v>
      </c>
      <c r="B36" s="29" t="s">
        <v>84</v>
      </c>
      <c r="C36" s="28"/>
      <c r="D36" s="32"/>
    </row>
    <row r="37" spans="1:4">
      <c r="A37" s="28">
        <v>1</v>
      </c>
      <c r="B37" s="29" t="s">
        <v>85</v>
      </c>
      <c r="C37" s="28"/>
      <c r="D37" s="32"/>
    </row>
    <row r="38" spans="1:4">
      <c r="A38" s="28">
        <v>60</v>
      </c>
      <c r="B38" s="62" t="s">
        <v>86</v>
      </c>
      <c r="C38" s="28"/>
      <c r="D38" s="32"/>
    </row>
    <row r="39" spans="1:4">
      <c r="A39" s="28">
        <v>63</v>
      </c>
      <c r="B39" s="29" t="s">
        <v>87</v>
      </c>
      <c r="C39" s="28"/>
      <c r="D39" s="32"/>
    </row>
    <row r="40" spans="1:4">
      <c r="A40" s="28">
        <v>67</v>
      </c>
      <c r="B40" s="62" t="s">
        <v>88</v>
      </c>
      <c r="C40" s="28"/>
      <c r="D40" s="32"/>
    </row>
    <row r="41" spans="1:4">
      <c r="A41" s="28">
        <v>70</v>
      </c>
      <c r="B41" s="29" t="s">
        <v>89</v>
      </c>
      <c r="C41" s="28"/>
      <c r="D41" s="32"/>
    </row>
    <row r="42" spans="1:4">
      <c r="A42" s="28">
        <v>74</v>
      </c>
      <c r="B42" s="29" t="s">
        <v>90</v>
      </c>
      <c r="C42" s="28"/>
      <c r="D42" s="32"/>
    </row>
    <row r="43" spans="1:4">
      <c r="A43" s="28">
        <v>78</v>
      </c>
      <c r="B43" s="29" t="s">
        <v>91</v>
      </c>
      <c r="C43" s="28"/>
      <c r="D43" s="32"/>
    </row>
    <row r="44" spans="1:4">
      <c r="A44" s="28">
        <v>82</v>
      </c>
      <c r="B44" s="29" t="s">
        <v>92</v>
      </c>
      <c r="C44" s="28"/>
      <c r="D44" s="32"/>
    </row>
    <row r="45" spans="1:4">
      <c r="A45" s="28">
        <v>85</v>
      </c>
      <c r="B45" s="29" t="s">
        <v>93</v>
      </c>
      <c r="C45" s="28"/>
      <c r="D45" s="32"/>
    </row>
    <row r="46" spans="1:4">
      <c r="A46" s="28">
        <v>88</v>
      </c>
      <c r="B46" s="29" t="s">
        <v>94</v>
      </c>
      <c r="C46" s="28"/>
      <c r="D46" s="32"/>
    </row>
    <row r="47" spans="1:4">
      <c r="A47" s="28">
        <v>92</v>
      </c>
      <c r="B47" s="29" t="s">
        <v>95</v>
      </c>
      <c r="C47" s="28"/>
      <c r="D47" s="32"/>
    </row>
    <row r="48" spans="1:4">
      <c r="A48" s="28">
        <v>95</v>
      </c>
      <c r="B48" s="29" t="s">
        <v>96</v>
      </c>
      <c r="C48" s="28"/>
      <c r="D48" s="32"/>
    </row>
    <row r="50" spans="1:4">
      <c r="A50" s="1" t="s">
        <v>5</v>
      </c>
      <c r="B50" s="1"/>
      <c r="C50" s="1"/>
    </row>
    <row r="51" spans="1:4">
      <c r="A51" s="34" t="s">
        <v>96</v>
      </c>
      <c r="B51" s="1">
        <v>4</v>
      </c>
      <c r="C51" s="34"/>
      <c r="D51" s="34"/>
    </row>
    <row r="52" spans="1:4">
      <c r="A52" s="34" t="s">
        <v>95</v>
      </c>
      <c r="B52" s="1">
        <v>3.67</v>
      </c>
      <c r="C52" s="34"/>
      <c r="D52" s="34"/>
    </row>
    <row r="53" spans="1:4">
      <c r="A53" s="34" t="s">
        <v>94</v>
      </c>
      <c r="B53" s="1">
        <v>3.33</v>
      </c>
      <c r="C53" s="34"/>
      <c r="D53" s="34"/>
    </row>
    <row r="54" spans="1:4">
      <c r="A54" s="34" t="s">
        <v>93</v>
      </c>
      <c r="B54" s="1">
        <v>3</v>
      </c>
      <c r="C54" s="34"/>
      <c r="D54" s="34"/>
    </row>
    <row r="55" spans="1:4">
      <c r="A55" s="34" t="s">
        <v>92</v>
      </c>
      <c r="B55" s="1">
        <v>2.67</v>
      </c>
      <c r="C55" s="34"/>
      <c r="D55" s="34"/>
    </row>
    <row r="56" spans="1:4">
      <c r="A56" s="34" t="s">
        <v>91</v>
      </c>
      <c r="B56" s="1">
        <v>2.33</v>
      </c>
      <c r="C56" s="34"/>
      <c r="D56" s="34"/>
    </row>
    <row r="57" spans="1:4">
      <c r="A57" s="34" t="s">
        <v>90</v>
      </c>
      <c r="B57" s="1">
        <v>2</v>
      </c>
      <c r="C57" s="34"/>
      <c r="D57" s="34"/>
    </row>
    <row r="58" spans="1:4">
      <c r="A58" s="34" t="s">
        <v>89</v>
      </c>
      <c r="B58" s="1">
        <v>1.67</v>
      </c>
      <c r="C58" s="34"/>
      <c r="D58" s="34"/>
    </row>
    <row r="59" spans="1:4">
      <c r="A59" s="34" t="s">
        <v>88</v>
      </c>
      <c r="B59" s="1">
        <v>1.33</v>
      </c>
      <c r="C59" s="34"/>
      <c r="D59" s="34"/>
    </row>
    <row r="60" spans="1:4">
      <c r="A60" s="34" t="s">
        <v>87</v>
      </c>
      <c r="B60" s="1">
        <v>1</v>
      </c>
      <c r="C60" s="34"/>
      <c r="D60" s="34"/>
    </row>
    <row r="61" spans="1:4">
      <c r="A61" s="34" t="s">
        <v>86</v>
      </c>
      <c r="B61" s="1">
        <v>0.67</v>
      </c>
      <c r="C61" s="34"/>
      <c r="D61" s="34"/>
    </row>
    <row r="62" spans="1:4">
      <c r="A62" s="34" t="s">
        <v>85</v>
      </c>
      <c r="B62" s="1">
        <v>0</v>
      </c>
      <c r="C62" s="34"/>
      <c r="D62" s="34"/>
    </row>
  </sheetData>
  <phoneticPr fontId="0" type="noConversion"/>
  <conditionalFormatting sqref="AC4 T21:AK21 T5:AG20 AI5:AI20 F5:S21">
    <cfRule type="cellIs" dxfId="4" priority="1" stopIfTrue="1" operator="lessThan">
      <formula>74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62"/>
  <sheetViews>
    <sheetView workbookViewId="0">
      <pane xSplit="5" ySplit="4" topLeftCell="F5" activePane="bottomRight" state="frozen"/>
      <selection pane="topRight" activeCell="D1" sqref="D1"/>
      <selection pane="bottomLeft" activeCell="A5" sqref="A5"/>
      <selection pane="bottomRight" activeCell="A5" sqref="A5:A7"/>
    </sheetView>
  </sheetViews>
  <sheetFormatPr baseColWidth="10" defaultColWidth="8.83203125" defaultRowHeight="13"/>
  <cols>
    <col min="1" max="1" width="13.5" customWidth="1"/>
    <col min="3" max="3" width="13.5" customWidth="1"/>
    <col min="4" max="4" width="9.5" style="1" customWidth="1"/>
    <col min="5" max="5" width="7.33203125" customWidth="1"/>
    <col min="6" max="10" width="5.6640625" customWidth="1"/>
    <col min="11" max="11" width="8.5" customWidth="1"/>
    <col min="12" max="12" width="6.6640625" customWidth="1"/>
    <col min="13" max="13" width="7.6640625" customWidth="1"/>
    <col min="14" max="14" width="8.5" customWidth="1"/>
    <col min="15" max="19" width="5.6640625" customWidth="1"/>
    <col min="20" max="21" width="8.5" customWidth="1"/>
    <col min="24" max="24" width="6.6640625" customWidth="1"/>
    <col min="25" max="25" width="6.1640625" customWidth="1"/>
    <col min="36" max="37" width="8.83203125" style="1"/>
  </cols>
  <sheetData>
    <row r="1" spans="1:37" ht="35">
      <c r="A1" s="4" t="s">
        <v>123</v>
      </c>
      <c r="C1" s="4"/>
      <c r="D1" s="69"/>
    </row>
    <row r="3" spans="1:37" ht="20">
      <c r="A3" s="2"/>
      <c r="B3" s="3"/>
      <c r="C3" s="2"/>
      <c r="D3" s="3"/>
      <c r="E3" s="3"/>
      <c r="F3" s="63" t="s">
        <v>1</v>
      </c>
      <c r="G3" s="3"/>
      <c r="H3" s="3"/>
      <c r="I3" s="3"/>
      <c r="J3" s="3"/>
      <c r="K3" s="3"/>
      <c r="L3" s="3"/>
      <c r="M3" s="2"/>
      <c r="N3" s="2"/>
      <c r="O3" s="6" t="s">
        <v>2</v>
      </c>
      <c r="P3" s="6"/>
      <c r="Q3" s="6"/>
      <c r="R3" s="6"/>
      <c r="S3" s="6"/>
      <c r="T3" s="6"/>
      <c r="U3" s="6"/>
      <c r="V3" s="6"/>
      <c r="W3" s="6"/>
      <c r="X3" s="7" t="s">
        <v>3</v>
      </c>
      <c r="Y3" s="7"/>
      <c r="Z3" s="8"/>
      <c r="AA3" s="35" t="s">
        <v>4</v>
      </c>
      <c r="AB3" s="35"/>
      <c r="AC3" s="35"/>
      <c r="AD3" s="35"/>
      <c r="AE3" s="35"/>
      <c r="AF3" s="36"/>
      <c r="AG3" s="36"/>
      <c r="AH3" s="30" t="s">
        <v>5</v>
      </c>
      <c r="AI3" s="38"/>
      <c r="AJ3" s="38"/>
      <c r="AK3" s="38"/>
    </row>
    <row r="4" spans="1:37" ht="28">
      <c r="A4" s="44" t="s">
        <v>6</v>
      </c>
      <c r="B4" s="45" t="s">
        <v>7</v>
      </c>
      <c r="C4" s="44" t="s">
        <v>8</v>
      </c>
      <c r="D4" s="1" t="s">
        <v>9</v>
      </c>
      <c r="E4" s="44" t="s">
        <v>10</v>
      </c>
      <c r="F4" s="42" t="s">
        <v>118</v>
      </c>
      <c r="G4" s="42" t="s">
        <v>119</v>
      </c>
      <c r="H4" s="42" t="s">
        <v>120</v>
      </c>
      <c r="I4" s="42" t="s">
        <v>121</v>
      </c>
      <c r="J4" s="42" t="s">
        <v>24</v>
      </c>
      <c r="K4" s="54" t="s">
        <v>16</v>
      </c>
      <c r="L4" s="54" t="s">
        <v>17</v>
      </c>
      <c r="M4" s="54" t="s">
        <v>18</v>
      </c>
      <c r="N4" s="54" t="s">
        <v>19</v>
      </c>
      <c r="O4" s="42" t="s">
        <v>118</v>
      </c>
      <c r="P4" s="42" t="s">
        <v>119</v>
      </c>
      <c r="Q4" s="42" t="s">
        <v>120</v>
      </c>
      <c r="R4" s="42" t="s">
        <v>121</v>
      </c>
      <c r="S4" s="42" t="s">
        <v>24</v>
      </c>
      <c r="T4" s="54" t="s">
        <v>16</v>
      </c>
      <c r="U4" s="54" t="s">
        <v>17</v>
      </c>
      <c r="V4" s="54" t="s">
        <v>25</v>
      </c>
      <c r="W4" s="54" t="s">
        <v>26</v>
      </c>
      <c r="X4" s="54" t="s">
        <v>122</v>
      </c>
      <c r="Y4" s="54" t="s">
        <v>25</v>
      </c>
      <c r="Z4" s="54" t="s">
        <v>19</v>
      </c>
      <c r="AA4" s="54" t="s">
        <v>28</v>
      </c>
      <c r="AB4" s="44" t="s">
        <v>6</v>
      </c>
      <c r="AC4" s="45" t="s">
        <v>7</v>
      </c>
      <c r="AD4" s="54" t="s">
        <v>10</v>
      </c>
      <c r="AE4" s="54" t="s">
        <v>30</v>
      </c>
      <c r="AF4" s="54" t="s">
        <v>31</v>
      </c>
      <c r="AG4" s="54" t="s">
        <v>32</v>
      </c>
      <c r="AH4" s="23" t="s">
        <v>33</v>
      </c>
      <c r="AI4" s="54" t="s">
        <v>34</v>
      </c>
      <c r="AJ4" s="54" t="s">
        <v>35</v>
      </c>
      <c r="AK4" s="54" t="s">
        <v>114</v>
      </c>
    </row>
    <row r="5" spans="1:37">
      <c r="A5" s="46" t="s">
        <v>130</v>
      </c>
      <c r="B5" s="46" t="str">
        <f>Unit1!B5</f>
        <v>何達偉</v>
      </c>
      <c r="C5" s="46" t="str">
        <f>Unit1!C5</f>
        <v>D Co</v>
      </c>
      <c r="D5" s="46">
        <f>Unit1!D5</f>
        <v>0</v>
      </c>
      <c r="E5" s="46" t="str">
        <f>Unit1!E5</f>
        <v>1234</v>
      </c>
      <c r="F5" s="20">
        <v>104</v>
      </c>
      <c r="G5" s="20">
        <v>104</v>
      </c>
      <c r="H5" s="20">
        <v>100</v>
      </c>
      <c r="I5" s="20">
        <v>100</v>
      </c>
      <c r="J5" s="20">
        <v>100</v>
      </c>
      <c r="K5" s="10">
        <f t="shared" ref="K5:K19" si="0">AVERAGE(F5:J5)</f>
        <v>101.6</v>
      </c>
      <c r="L5" s="64">
        <v>75.5</v>
      </c>
      <c r="M5" s="11">
        <v>85.25</v>
      </c>
      <c r="N5" s="12">
        <f>K5*0.1+L5*0.2+M5*0.7</f>
        <v>84.935000000000002</v>
      </c>
      <c r="O5" s="20">
        <v>103</v>
      </c>
      <c r="P5" s="20">
        <v>99.5</v>
      </c>
      <c r="Q5" s="20">
        <v>97</v>
      </c>
      <c r="R5" s="20">
        <v>91.5</v>
      </c>
      <c r="S5" s="20">
        <v>90</v>
      </c>
      <c r="T5" s="10">
        <f t="shared" ref="T5:T19" si="1">AVERAGE(O5:S5)</f>
        <v>96.2</v>
      </c>
      <c r="U5" s="64">
        <v>74</v>
      </c>
      <c r="V5" s="11">
        <v>63</v>
      </c>
      <c r="W5" s="13">
        <f>T5*0.1+U5*0.2+V5*0.7</f>
        <v>68.52</v>
      </c>
      <c r="X5" s="64">
        <v>84.5</v>
      </c>
      <c r="Y5" s="11">
        <v>84.5</v>
      </c>
      <c r="Z5" s="12">
        <f>X5*0.3+Y5*0.7</f>
        <v>84.5</v>
      </c>
      <c r="AA5" s="12" t="str">
        <f t="shared" ref="AA5:AA20" si="2">B5</f>
        <v>何達偉</v>
      </c>
      <c r="AB5" s="46" t="str">
        <f>Unit1!AB5</f>
        <v>Student A</v>
      </c>
      <c r="AC5" s="46" t="str">
        <f>Unit1!AC5</f>
        <v>D Co</v>
      </c>
      <c r="AD5" s="12" t="str">
        <f t="shared" ref="AD5:AD19" si="3">E5</f>
        <v>1234</v>
      </c>
      <c r="AE5" s="12" t="str">
        <f>VLOOKUP(N5,$A$36:$B$48,2)</f>
        <v>B-</v>
      </c>
      <c r="AF5" s="12" t="str">
        <f>VLOOKUP(W5,$A$36:$B$48,2)</f>
        <v>D+</v>
      </c>
      <c r="AG5" s="12" t="str">
        <f>VLOOKUP(Z5,$A$36:$B$48,2)</f>
        <v>B-</v>
      </c>
      <c r="AH5" s="52">
        <f t="shared" ref="AH5:AH19" si="4">N5*0.4+W5*0.4+Z5*0.2</f>
        <v>78.282000000000011</v>
      </c>
      <c r="AI5" s="12" t="str">
        <f>VLOOKUP(AH5,$A$36:$B$48,2)</f>
        <v>C+</v>
      </c>
      <c r="AJ5" s="42">
        <f>VLOOKUP(AI5,$A$51:$B$62,2,FALSE)</f>
        <v>2.33</v>
      </c>
      <c r="AK5" s="42">
        <f>AVERAGE(AJ5,Unit3!AJ5,Unit2!AJ5,Unit1!AJ5)</f>
        <v>2.665</v>
      </c>
    </row>
    <row r="6" spans="1:37">
      <c r="A6" s="46" t="s">
        <v>131</v>
      </c>
      <c r="B6" s="46" t="str">
        <f>Unit1!B6</f>
        <v>谭爱龙</v>
      </c>
      <c r="C6" s="46" t="str">
        <f>Unit1!C6</f>
        <v>CIDU</v>
      </c>
      <c r="D6" s="46">
        <f>Unit1!D6</f>
        <v>0</v>
      </c>
      <c r="E6" s="46" t="str">
        <f>Unit1!E6</f>
        <v>1235</v>
      </c>
      <c r="F6" s="19">
        <v>110</v>
      </c>
      <c r="G6" s="19">
        <v>110</v>
      </c>
      <c r="H6" s="19">
        <v>109.5</v>
      </c>
      <c r="I6" s="19">
        <v>109</v>
      </c>
      <c r="J6" s="19">
        <v>108</v>
      </c>
      <c r="K6" s="10">
        <f t="shared" si="0"/>
        <v>109.3</v>
      </c>
      <c r="L6" s="64">
        <v>90.75</v>
      </c>
      <c r="M6" s="11">
        <v>89.5</v>
      </c>
      <c r="N6" s="12">
        <f t="shared" ref="N6:N19" si="5">K6*0.1+L6*0.2+M6*0.7</f>
        <v>91.73</v>
      </c>
      <c r="O6" s="20">
        <v>107</v>
      </c>
      <c r="P6" s="20">
        <v>107</v>
      </c>
      <c r="Q6" s="20">
        <v>105</v>
      </c>
      <c r="R6" s="20">
        <v>105</v>
      </c>
      <c r="S6" s="20">
        <v>103</v>
      </c>
      <c r="T6" s="10">
        <f t="shared" si="1"/>
        <v>105.4</v>
      </c>
      <c r="U6" s="64">
        <v>91.5</v>
      </c>
      <c r="V6" s="11">
        <v>91</v>
      </c>
      <c r="W6" s="13">
        <f t="shared" ref="W6:W19" si="6">T6*0.1+U6*0.2+V6*0.7</f>
        <v>92.539999999999992</v>
      </c>
      <c r="X6" s="64">
        <v>94</v>
      </c>
      <c r="Y6" s="11">
        <v>91</v>
      </c>
      <c r="Z6" s="12">
        <f t="shared" ref="Z6:Z19" si="7">X6*0.3+Y6*0.7</f>
        <v>91.899999999999991</v>
      </c>
      <c r="AA6" s="48" t="str">
        <f t="shared" si="2"/>
        <v>谭爱龙</v>
      </c>
      <c r="AB6" s="46" t="str">
        <f>Unit1!AB6</f>
        <v>Student B</v>
      </c>
      <c r="AC6" s="46" t="str">
        <f>Unit1!AC6</f>
        <v>CIDU</v>
      </c>
      <c r="AD6" s="48" t="str">
        <f t="shared" si="3"/>
        <v>1235</v>
      </c>
      <c r="AE6" s="48" t="str">
        <f>VLOOKUP(N6,$A$36:$B$48,2)</f>
        <v>B+</v>
      </c>
      <c r="AF6" s="48" t="str">
        <f>VLOOKUP(W6,$A$36:$B$48,2)</f>
        <v>A-</v>
      </c>
      <c r="AG6" s="48" t="str">
        <f>VLOOKUP(Z6,$A$36:$B$48,2)</f>
        <v>B+</v>
      </c>
      <c r="AH6" s="23">
        <f t="shared" si="4"/>
        <v>92.087999999999994</v>
      </c>
      <c r="AI6" s="48" t="str">
        <f>VLOOKUP(AH6,$A$36:$B$48,2)</f>
        <v>A-</v>
      </c>
      <c r="AJ6" s="42">
        <f>VLOOKUP(AI6,$A$51:$B$62,2,FALSE)</f>
        <v>3.67</v>
      </c>
      <c r="AK6" s="42">
        <f>AVERAGE(AJ6,Unit3!AJ6,Unit2!AJ6,Unit1!AJ6)</f>
        <v>3.7524999999999999</v>
      </c>
    </row>
    <row r="7" spans="1:37">
      <c r="A7" s="46" t="s">
        <v>132</v>
      </c>
      <c r="B7" s="46" t="str">
        <f>Unit1!B7</f>
        <v>戴文凯</v>
      </c>
      <c r="C7" s="46" t="str">
        <f>Unit1!C7</f>
        <v>E Co</v>
      </c>
      <c r="D7" s="46">
        <f>Unit1!D7</f>
        <v>0</v>
      </c>
      <c r="E7" s="46" t="str">
        <f>Unit1!E7</f>
        <v>1236</v>
      </c>
      <c r="F7" s="19">
        <v>113</v>
      </c>
      <c r="G7" s="19">
        <v>110</v>
      </c>
      <c r="H7" s="19">
        <v>111</v>
      </c>
      <c r="I7" s="19">
        <v>112</v>
      </c>
      <c r="J7" s="19">
        <v>113</v>
      </c>
      <c r="K7" s="10">
        <f t="shared" si="0"/>
        <v>111.8</v>
      </c>
      <c r="L7" s="64">
        <v>86.75</v>
      </c>
      <c r="M7" s="11">
        <v>94.75</v>
      </c>
      <c r="N7" s="12">
        <f t="shared" si="5"/>
        <v>94.855000000000004</v>
      </c>
      <c r="O7" s="20">
        <v>121</v>
      </c>
      <c r="P7" s="20">
        <v>116</v>
      </c>
      <c r="Q7" s="20">
        <v>114</v>
      </c>
      <c r="R7" s="20">
        <v>112</v>
      </c>
      <c r="S7" s="20">
        <v>112</v>
      </c>
      <c r="T7" s="10">
        <f t="shared" si="1"/>
        <v>115</v>
      </c>
      <c r="U7" s="64">
        <v>95</v>
      </c>
      <c r="V7" s="11">
        <v>91.5</v>
      </c>
      <c r="W7" s="13">
        <f t="shared" si="6"/>
        <v>94.55</v>
      </c>
      <c r="X7" s="64">
        <v>95.5</v>
      </c>
      <c r="Y7" s="11">
        <v>94.5</v>
      </c>
      <c r="Z7" s="12">
        <f t="shared" si="7"/>
        <v>94.799999999999983</v>
      </c>
      <c r="AA7" s="48" t="str">
        <f t="shared" si="2"/>
        <v>戴文凯</v>
      </c>
      <c r="AB7" s="46" t="str">
        <f>Unit1!AB7</f>
        <v>Student C</v>
      </c>
      <c r="AC7" s="46" t="str">
        <f>Unit1!AC7</f>
        <v>E Co</v>
      </c>
      <c r="AD7" s="48" t="str">
        <f t="shared" si="3"/>
        <v>1236</v>
      </c>
      <c r="AE7" s="48" t="str">
        <f>VLOOKUP(N7,$A$36:$B$48,2)</f>
        <v>A-</v>
      </c>
      <c r="AF7" s="48" t="str">
        <f>VLOOKUP(W7,$A$36:$B$48,2)</f>
        <v>A-</v>
      </c>
      <c r="AG7" s="48" t="str">
        <f>VLOOKUP(Z7,$A$36:$B$48,2)</f>
        <v>A-</v>
      </c>
      <c r="AH7" s="23">
        <f t="shared" si="4"/>
        <v>94.721999999999994</v>
      </c>
      <c r="AI7" s="48" t="str">
        <f>VLOOKUP(AH7,$A$36:$B$48,2)</f>
        <v>A-</v>
      </c>
      <c r="AJ7" s="42">
        <f>VLOOKUP(AI7,$A$51:$B$62,2,FALSE)</f>
        <v>3.67</v>
      </c>
      <c r="AK7" s="42">
        <f>AVERAGE(AJ7,Unit3!AJ7,Unit2!AJ7,Unit1!AJ7)</f>
        <v>3.835</v>
      </c>
    </row>
    <row r="8" spans="1:37">
      <c r="A8" s="46" t="str">
        <f>Unit1!A8</f>
        <v>English19</v>
      </c>
      <c r="B8" s="46" t="str">
        <f>Unit1!B8</f>
        <v>中文19</v>
      </c>
      <c r="C8" s="46" t="str">
        <f>Unit1!C8</f>
        <v>E Co</v>
      </c>
      <c r="D8" s="46">
        <f>Unit1!D8</f>
        <v>0</v>
      </c>
      <c r="E8" s="46" t="str">
        <f>Unit1!E8</f>
        <v>1252</v>
      </c>
      <c r="F8" s="19"/>
      <c r="G8" s="19"/>
      <c r="H8" s="19"/>
      <c r="I8" s="19"/>
      <c r="J8" s="19"/>
      <c r="K8" s="10" t="e">
        <f t="shared" si="0"/>
        <v>#DIV/0!</v>
      </c>
      <c r="L8" s="64"/>
      <c r="M8" s="14"/>
      <c r="N8" s="12" t="e">
        <f t="shared" si="5"/>
        <v>#DIV/0!</v>
      </c>
      <c r="O8" s="19"/>
      <c r="P8" s="19"/>
      <c r="Q8" s="19"/>
      <c r="R8" s="19"/>
      <c r="S8" s="19"/>
      <c r="T8" s="10" t="e">
        <f t="shared" si="1"/>
        <v>#DIV/0!</v>
      </c>
      <c r="U8" s="64"/>
      <c r="V8" s="14"/>
      <c r="W8" s="13" t="e">
        <f t="shared" si="6"/>
        <v>#DIV/0!</v>
      </c>
      <c r="X8" s="65"/>
      <c r="Y8" s="11"/>
      <c r="Z8" s="12">
        <f t="shared" si="7"/>
        <v>0</v>
      </c>
      <c r="AA8" s="48" t="str">
        <f t="shared" si="2"/>
        <v>中文19</v>
      </c>
      <c r="AB8" s="48" t="str">
        <f t="shared" ref="AB8:AB19" si="8">A8</f>
        <v>English19</v>
      </c>
      <c r="AC8" s="48" t="str">
        <f t="shared" ref="AC8:AC19" si="9">C8</f>
        <v>E Co</v>
      </c>
      <c r="AD8" s="48" t="str">
        <f t="shared" si="3"/>
        <v>1252</v>
      </c>
      <c r="AE8" s="48" t="e">
        <f>VLOOKUP(N8,$A$36:$B$48,2)</f>
        <v>#DIV/0!</v>
      </c>
      <c r="AF8" s="48" t="e">
        <f>VLOOKUP(W8,$A$36:$B$48,2)</f>
        <v>#DIV/0!</v>
      </c>
      <c r="AG8" s="48" t="str">
        <f>VLOOKUP(Z8,$A$36:$B$48,2)</f>
        <v xml:space="preserve"> </v>
      </c>
      <c r="AH8" s="23" t="e">
        <f t="shared" si="4"/>
        <v>#DIV/0!</v>
      </c>
      <c r="AI8" s="48" t="e">
        <f>VLOOKUP(AH8,$A$36:$B$48,2)</f>
        <v>#DIV/0!</v>
      </c>
      <c r="AJ8" s="42" t="e">
        <f>VLOOKUP(AI8,$A$51:$B$62,2,FALSE)</f>
        <v>#DIV/0!</v>
      </c>
      <c r="AK8" s="42" t="e">
        <f>AVERAGE(AJ8,Unit3!AJ8,Unit2!AJ8,Unit1!AJ8)</f>
        <v>#DIV/0!</v>
      </c>
    </row>
    <row r="9" spans="1:37">
      <c r="A9" s="46" t="str">
        <f>Unit1!A9</f>
        <v>English20</v>
      </c>
      <c r="B9" s="46" t="str">
        <f>Unit1!B9</f>
        <v>中文20</v>
      </c>
      <c r="C9" s="46" t="str">
        <f>Unit1!C9</f>
        <v>E Co</v>
      </c>
      <c r="D9" s="46">
        <f>Unit1!D9</f>
        <v>0</v>
      </c>
      <c r="E9" s="46" t="str">
        <f>Unit1!E9</f>
        <v>1253</v>
      </c>
      <c r="F9" s="19"/>
      <c r="G9" s="19"/>
      <c r="H9" s="19"/>
      <c r="I9" s="19"/>
      <c r="J9" s="19"/>
      <c r="K9" s="10" t="e">
        <f t="shared" si="0"/>
        <v>#DIV/0!</v>
      </c>
      <c r="L9" s="64"/>
      <c r="M9" s="14"/>
      <c r="N9" s="12" t="e">
        <f t="shared" si="5"/>
        <v>#DIV/0!</v>
      </c>
      <c r="O9" s="19"/>
      <c r="P9" s="19"/>
      <c r="Q9" s="19"/>
      <c r="R9" s="19"/>
      <c r="S9" s="19"/>
      <c r="T9" s="10" t="e">
        <f t="shared" si="1"/>
        <v>#DIV/0!</v>
      </c>
      <c r="U9" s="64"/>
      <c r="V9" s="14"/>
      <c r="W9" s="13" t="e">
        <f t="shared" si="6"/>
        <v>#DIV/0!</v>
      </c>
      <c r="X9" s="65"/>
      <c r="Y9" s="11"/>
      <c r="Z9" s="12">
        <f t="shared" si="7"/>
        <v>0</v>
      </c>
      <c r="AA9" s="48" t="str">
        <f t="shared" si="2"/>
        <v>中文20</v>
      </c>
      <c r="AB9" s="48" t="str">
        <f t="shared" si="8"/>
        <v>English20</v>
      </c>
      <c r="AC9" s="48" t="str">
        <f t="shared" si="9"/>
        <v>E Co</v>
      </c>
      <c r="AD9" s="48" t="str">
        <f t="shared" si="3"/>
        <v>1253</v>
      </c>
      <c r="AE9" s="48" t="e">
        <f>VLOOKUP(N9,$A$36:$B$48,2)</f>
        <v>#DIV/0!</v>
      </c>
      <c r="AF9" s="48" t="e">
        <f>VLOOKUP(W9,$A$36:$B$48,2)</f>
        <v>#DIV/0!</v>
      </c>
      <c r="AG9" s="48" t="str">
        <f>VLOOKUP(Z9,$A$36:$B$48,2)</f>
        <v xml:space="preserve"> </v>
      </c>
      <c r="AH9" s="23" t="e">
        <f t="shared" si="4"/>
        <v>#DIV/0!</v>
      </c>
      <c r="AI9" s="48" t="e">
        <f>VLOOKUP(AH9,$A$36:$B$48,2)</f>
        <v>#DIV/0!</v>
      </c>
      <c r="AJ9" s="42" t="e">
        <f>VLOOKUP(AI9,$A$51:$B$62,2,FALSE)</f>
        <v>#DIV/0!</v>
      </c>
      <c r="AK9" s="42" t="e">
        <f>AVERAGE(AJ9,Unit3!AJ9,Unit2!AJ9,Unit1!AJ9)</f>
        <v>#DIV/0!</v>
      </c>
    </row>
    <row r="10" spans="1:37">
      <c r="A10" s="46" t="str">
        <f>Unit1!A10</f>
        <v>English21</v>
      </c>
      <c r="B10" s="46" t="str">
        <f>Unit1!B10</f>
        <v>中文21</v>
      </c>
      <c r="C10" s="46" t="str">
        <f>Unit1!C10</f>
        <v>E Co</v>
      </c>
      <c r="D10" s="46">
        <f>Unit1!D10</f>
        <v>0</v>
      </c>
      <c r="E10" s="46" t="str">
        <f>Unit1!E10</f>
        <v>1254</v>
      </c>
      <c r="F10" s="19"/>
      <c r="G10" s="19"/>
      <c r="H10" s="19"/>
      <c r="I10" s="19"/>
      <c r="J10" s="19"/>
      <c r="K10" s="10" t="e">
        <f t="shared" si="0"/>
        <v>#DIV/0!</v>
      </c>
      <c r="L10" s="64"/>
      <c r="M10" s="14"/>
      <c r="N10" s="12" t="e">
        <f t="shared" si="5"/>
        <v>#DIV/0!</v>
      </c>
      <c r="O10" s="19"/>
      <c r="P10" s="19"/>
      <c r="Q10" s="19"/>
      <c r="R10" s="19"/>
      <c r="S10" s="19"/>
      <c r="T10" s="10" t="e">
        <f t="shared" si="1"/>
        <v>#DIV/0!</v>
      </c>
      <c r="U10" s="64"/>
      <c r="V10" s="14"/>
      <c r="W10" s="13" t="e">
        <f t="shared" si="6"/>
        <v>#DIV/0!</v>
      </c>
      <c r="X10" s="65"/>
      <c r="Y10" s="11"/>
      <c r="Z10" s="12">
        <f t="shared" si="7"/>
        <v>0</v>
      </c>
      <c r="AA10" s="48" t="str">
        <f t="shared" si="2"/>
        <v>中文21</v>
      </c>
      <c r="AB10" s="48" t="str">
        <f t="shared" si="8"/>
        <v>English21</v>
      </c>
      <c r="AC10" s="48" t="str">
        <f t="shared" si="9"/>
        <v>E Co</v>
      </c>
      <c r="AD10" s="48" t="str">
        <f t="shared" si="3"/>
        <v>1254</v>
      </c>
      <c r="AE10" s="48" t="e">
        <f>VLOOKUP(N10,$A$36:$B$48,2)</f>
        <v>#DIV/0!</v>
      </c>
      <c r="AF10" s="48" t="e">
        <f>VLOOKUP(W10,$A$36:$B$48,2)</f>
        <v>#DIV/0!</v>
      </c>
      <c r="AG10" s="48" t="str">
        <f>VLOOKUP(Z10,$A$36:$B$48,2)</f>
        <v xml:space="preserve"> </v>
      </c>
      <c r="AH10" s="23" t="e">
        <f t="shared" si="4"/>
        <v>#DIV/0!</v>
      </c>
      <c r="AI10" s="48" t="e">
        <f>VLOOKUP(AH10,$A$36:$B$48,2)</f>
        <v>#DIV/0!</v>
      </c>
      <c r="AJ10" s="42" t="e">
        <f>VLOOKUP(AI10,$A$51:$B$62,2,FALSE)</f>
        <v>#DIV/0!</v>
      </c>
      <c r="AK10" s="42" t="e">
        <f>AVERAGE(AJ10,Unit3!AJ10,Unit2!AJ10,Unit1!AJ10)</f>
        <v>#DIV/0!</v>
      </c>
    </row>
    <row r="11" spans="1:37">
      <c r="A11" s="46" t="str">
        <f>Unit1!A11</f>
        <v>English22</v>
      </c>
      <c r="B11" s="46" t="str">
        <f>Unit1!B11</f>
        <v>中文22</v>
      </c>
      <c r="C11" s="46" t="str">
        <f>Unit1!C11</f>
        <v>E Co</v>
      </c>
      <c r="D11" s="46">
        <f>Unit1!D11</f>
        <v>0</v>
      </c>
      <c r="E11" s="46" t="str">
        <f>Unit1!E11</f>
        <v>1255</v>
      </c>
      <c r="F11" s="19"/>
      <c r="G11" s="19"/>
      <c r="H11" s="19"/>
      <c r="I11" s="19"/>
      <c r="J11" s="19"/>
      <c r="K11" s="10" t="e">
        <f t="shared" si="0"/>
        <v>#DIV/0!</v>
      </c>
      <c r="L11" s="64"/>
      <c r="M11" s="14"/>
      <c r="N11" s="12" t="e">
        <f t="shared" si="5"/>
        <v>#DIV/0!</v>
      </c>
      <c r="O11" s="19"/>
      <c r="P11" s="19"/>
      <c r="Q11" s="19"/>
      <c r="R11" s="19"/>
      <c r="S11" s="19"/>
      <c r="T11" s="10" t="e">
        <f t="shared" si="1"/>
        <v>#DIV/0!</v>
      </c>
      <c r="U11" s="64"/>
      <c r="V11" s="14"/>
      <c r="W11" s="13" t="e">
        <f t="shared" si="6"/>
        <v>#DIV/0!</v>
      </c>
      <c r="X11" s="65"/>
      <c r="Y11" s="11"/>
      <c r="Z11" s="12">
        <f t="shared" si="7"/>
        <v>0</v>
      </c>
      <c r="AA11" s="48" t="str">
        <f t="shared" si="2"/>
        <v>中文22</v>
      </c>
      <c r="AB11" s="48" t="str">
        <f t="shared" si="8"/>
        <v>English22</v>
      </c>
      <c r="AC11" s="48" t="str">
        <f t="shared" si="9"/>
        <v>E Co</v>
      </c>
      <c r="AD11" s="48" t="str">
        <f t="shared" si="3"/>
        <v>1255</v>
      </c>
      <c r="AE11" s="48" t="e">
        <f>VLOOKUP(N11,$A$36:$B$48,2)</f>
        <v>#DIV/0!</v>
      </c>
      <c r="AF11" s="48" t="e">
        <f>VLOOKUP(W11,$A$36:$B$48,2)</f>
        <v>#DIV/0!</v>
      </c>
      <c r="AG11" s="48" t="str">
        <f>VLOOKUP(Z11,$A$36:$B$48,2)</f>
        <v xml:space="preserve"> </v>
      </c>
      <c r="AH11" s="23" t="e">
        <f t="shared" si="4"/>
        <v>#DIV/0!</v>
      </c>
      <c r="AI11" s="48" t="e">
        <f>VLOOKUP(AH11,$A$36:$B$48,2)</f>
        <v>#DIV/0!</v>
      </c>
      <c r="AJ11" s="42" t="e">
        <f>VLOOKUP(AI11,$A$51:$B$62,2,FALSE)</f>
        <v>#DIV/0!</v>
      </c>
      <c r="AK11" s="42" t="e">
        <f>AVERAGE(AJ11,Unit3!AJ11,Unit2!AJ11,Unit1!AJ11)</f>
        <v>#DIV/0!</v>
      </c>
    </row>
    <row r="12" spans="1:37">
      <c r="A12" s="46" t="str">
        <f>Unit1!A12</f>
        <v>English23</v>
      </c>
      <c r="B12" s="46" t="str">
        <f>Unit1!B12</f>
        <v>中文23</v>
      </c>
      <c r="C12" s="46" t="str">
        <f>Unit1!C12</f>
        <v>E Co</v>
      </c>
      <c r="D12" s="46">
        <f>Unit1!D12</f>
        <v>0</v>
      </c>
      <c r="E12" s="46" t="str">
        <f>Unit1!E12</f>
        <v>1256</v>
      </c>
      <c r="F12" s="19"/>
      <c r="G12" s="19"/>
      <c r="H12" s="19"/>
      <c r="I12" s="19"/>
      <c r="J12" s="19"/>
      <c r="K12" s="10" t="e">
        <f t="shared" si="0"/>
        <v>#DIV/0!</v>
      </c>
      <c r="L12" s="64"/>
      <c r="M12" s="14"/>
      <c r="N12" s="12" t="e">
        <f t="shared" si="5"/>
        <v>#DIV/0!</v>
      </c>
      <c r="O12" s="19"/>
      <c r="P12" s="19"/>
      <c r="Q12" s="19"/>
      <c r="R12" s="19"/>
      <c r="S12" s="19"/>
      <c r="T12" s="10" t="e">
        <f t="shared" si="1"/>
        <v>#DIV/0!</v>
      </c>
      <c r="U12" s="64"/>
      <c r="V12" s="14"/>
      <c r="W12" s="13" t="e">
        <f t="shared" si="6"/>
        <v>#DIV/0!</v>
      </c>
      <c r="X12" s="65"/>
      <c r="Y12" s="11"/>
      <c r="Z12" s="12">
        <f t="shared" si="7"/>
        <v>0</v>
      </c>
      <c r="AA12" s="48" t="str">
        <f t="shared" si="2"/>
        <v>中文23</v>
      </c>
      <c r="AB12" s="48" t="str">
        <f t="shared" si="8"/>
        <v>English23</v>
      </c>
      <c r="AC12" s="48" t="str">
        <f t="shared" si="9"/>
        <v>E Co</v>
      </c>
      <c r="AD12" s="48" t="str">
        <f t="shared" si="3"/>
        <v>1256</v>
      </c>
      <c r="AE12" s="48" t="e">
        <f>VLOOKUP(N12,$A$36:$B$48,2)</f>
        <v>#DIV/0!</v>
      </c>
      <c r="AF12" s="48" t="e">
        <f>VLOOKUP(W12,$A$36:$B$48,2)</f>
        <v>#DIV/0!</v>
      </c>
      <c r="AG12" s="48" t="str">
        <f>VLOOKUP(Z12,$A$36:$B$48,2)</f>
        <v xml:space="preserve"> </v>
      </c>
      <c r="AH12" s="23" t="e">
        <f t="shared" si="4"/>
        <v>#DIV/0!</v>
      </c>
      <c r="AI12" s="48" t="e">
        <f>VLOOKUP(AH12,$A$36:$B$48,2)</f>
        <v>#DIV/0!</v>
      </c>
      <c r="AJ12" s="42" t="e">
        <f>VLOOKUP(AI12,$A$51:$B$62,2,FALSE)</f>
        <v>#DIV/0!</v>
      </c>
      <c r="AK12" s="42" t="e">
        <f>AVERAGE(AJ12,Unit3!AJ12,Unit2!AJ12,Unit1!AJ12)</f>
        <v>#DIV/0!</v>
      </c>
    </row>
    <row r="13" spans="1:37">
      <c r="A13" s="46" t="str">
        <f>Unit1!A13</f>
        <v>English24</v>
      </c>
      <c r="B13" s="46" t="str">
        <f>Unit1!B13</f>
        <v>中文24</v>
      </c>
      <c r="C13" s="46" t="str">
        <f>Unit1!C13</f>
        <v>E Co</v>
      </c>
      <c r="D13" s="46">
        <f>Unit1!D13</f>
        <v>0</v>
      </c>
      <c r="E13" s="46" t="str">
        <f>Unit1!E13</f>
        <v>1257</v>
      </c>
      <c r="F13" s="19"/>
      <c r="G13" s="19"/>
      <c r="H13" s="19"/>
      <c r="I13" s="19"/>
      <c r="J13" s="19"/>
      <c r="K13" s="10" t="e">
        <f t="shared" si="0"/>
        <v>#DIV/0!</v>
      </c>
      <c r="L13" s="64"/>
      <c r="M13" s="14"/>
      <c r="N13" s="12" t="e">
        <f t="shared" si="5"/>
        <v>#DIV/0!</v>
      </c>
      <c r="O13" s="19"/>
      <c r="P13" s="19"/>
      <c r="Q13" s="19"/>
      <c r="R13" s="19"/>
      <c r="S13" s="19"/>
      <c r="T13" s="10" t="e">
        <f t="shared" si="1"/>
        <v>#DIV/0!</v>
      </c>
      <c r="U13" s="64"/>
      <c r="V13" s="14"/>
      <c r="W13" s="13" t="e">
        <f t="shared" si="6"/>
        <v>#DIV/0!</v>
      </c>
      <c r="X13" s="65"/>
      <c r="Y13" s="11"/>
      <c r="Z13" s="12">
        <f t="shared" si="7"/>
        <v>0</v>
      </c>
      <c r="AA13" s="48" t="str">
        <f t="shared" si="2"/>
        <v>中文24</v>
      </c>
      <c r="AB13" s="48" t="str">
        <f t="shared" si="8"/>
        <v>English24</v>
      </c>
      <c r="AC13" s="48" t="str">
        <f t="shared" si="9"/>
        <v>E Co</v>
      </c>
      <c r="AD13" s="48" t="str">
        <f t="shared" si="3"/>
        <v>1257</v>
      </c>
      <c r="AE13" s="48" t="e">
        <f>VLOOKUP(N13,$A$36:$B$48,2)</f>
        <v>#DIV/0!</v>
      </c>
      <c r="AF13" s="48" t="e">
        <f>VLOOKUP(W13,$A$36:$B$48,2)</f>
        <v>#DIV/0!</v>
      </c>
      <c r="AG13" s="48" t="str">
        <f>VLOOKUP(Z13,$A$36:$B$48,2)</f>
        <v xml:space="preserve"> </v>
      </c>
      <c r="AH13" s="23" t="e">
        <f t="shared" si="4"/>
        <v>#DIV/0!</v>
      </c>
      <c r="AI13" s="48" t="e">
        <f>VLOOKUP(AH13,$A$36:$B$48,2)</f>
        <v>#DIV/0!</v>
      </c>
      <c r="AJ13" s="42" t="e">
        <f>VLOOKUP(AI13,$A$51:$B$62,2,FALSE)</f>
        <v>#DIV/0!</v>
      </c>
      <c r="AK13" s="42" t="e">
        <f>AVERAGE(AJ13,Unit3!AJ13,Unit2!AJ13,Unit1!AJ13)</f>
        <v>#DIV/0!</v>
      </c>
    </row>
    <row r="14" spans="1:37">
      <c r="A14" s="46" t="str">
        <f>Unit1!A14</f>
        <v>English25</v>
      </c>
      <c r="B14" s="46" t="str">
        <f>Unit1!B14</f>
        <v>中文25</v>
      </c>
      <c r="C14" s="46" t="str">
        <f>Unit1!C14</f>
        <v>E Co</v>
      </c>
      <c r="D14" s="46">
        <f>Unit1!D14</f>
        <v>0</v>
      </c>
      <c r="E14" s="46" t="str">
        <f>Unit1!E14</f>
        <v>1258</v>
      </c>
      <c r="F14" s="19"/>
      <c r="G14" s="19"/>
      <c r="H14" s="19"/>
      <c r="I14" s="19"/>
      <c r="J14" s="19"/>
      <c r="K14" s="10" t="e">
        <f t="shared" si="0"/>
        <v>#DIV/0!</v>
      </c>
      <c r="L14" s="64"/>
      <c r="M14" s="14"/>
      <c r="N14" s="12" t="e">
        <f t="shared" si="5"/>
        <v>#DIV/0!</v>
      </c>
      <c r="O14" s="19"/>
      <c r="P14" s="19"/>
      <c r="Q14" s="19"/>
      <c r="R14" s="19"/>
      <c r="S14" s="19"/>
      <c r="T14" s="10" t="e">
        <f t="shared" si="1"/>
        <v>#DIV/0!</v>
      </c>
      <c r="U14" s="64"/>
      <c r="V14" s="14"/>
      <c r="W14" s="13" t="e">
        <f t="shared" si="6"/>
        <v>#DIV/0!</v>
      </c>
      <c r="X14" s="65"/>
      <c r="Y14" s="11"/>
      <c r="Z14" s="12">
        <f t="shared" si="7"/>
        <v>0</v>
      </c>
      <c r="AA14" s="48" t="str">
        <f t="shared" si="2"/>
        <v>中文25</v>
      </c>
      <c r="AB14" s="48" t="str">
        <f t="shared" si="8"/>
        <v>English25</v>
      </c>
      <c r="AC14" s="48" t="str">
        <f t="shared" si="9"/>
        <v>E Co</v>
      </c>
      <c r="AD14" s="48" t="str">
        <f t="shared" si="3"/>
        <v>1258</v>
      </c>
      <c r="AE14" s="48" t="e">
        <f>VLOOKUP(N14,$A$36:$B$48,2)</f>
        <v>#DIV/0!</v>
      </c>
      <c r="AF14" s="48" t="e">
        <f>VLOOKUP(W14,$A$36:$B$48,2)</f>
        <v>#DIV/0!</v>
      </c>
      <c r="AG14" s="48" t="str">
        <f>VLOOKUP(Z14,$A$36:$B$48,2)</f>
        <v xml:space="preserve"> </v>
      </c>
      <c r="AH14" s="23" t="e">
        <f t="shared" si="4"/>
        <v>#DIV/0!</v>
      </c>
      <c r="AI14" s="48" t="e">
        <f>VLOOKUP(AH14,$A$36:$B$48,2)</f>
        <v>#DIV/0!</v>
      </c>
      <c r="AJ14" s="42" t="e">
        <f>VLOOKUP(AI14,$A$51:$B$62,2,FALSE)</f>
        <v>#DIV/0!</v>
      </c>
      <c r="AK14" s="42" t="e">
        <f>AVERAGE(AJ14,Unit3!AJ14,Unit2!AJ14,Unit1!AJ14)</f>
        <v>#DIV/0!</v>
      </c>
    </row>
    <row r="15" spans="1:37">
      <c r="A15" s="46" t="str">
        <f>Unit1!A15</f>
        <v>English26</v>
      </c>
      <c r="B15" s="46" t="str">
        <f>Unit1!B15</f>
        <v>中文26</v>
      </c>
      <c r="C15" s="46" t="str">
        <f>Unit1!C15</f>
        <v>E Co</v>
      </c>
      <c r="D15" s="46">
        <f>Unit1!D15</f>
        <v>0</v>
      </c>
      <c r="E15" s="46" t="str">
        <f>Unit1!E15</f>
        <v>1259</v>
      </c>
      <c r="F15" s="19"/>
      <c r="G15" s="19"/>
      <c r="H15" s="19"/>
      <c r="I15" s="19"/>
      <c r="J15" s="19"/>
      <c r="K15" s="10" t="e">
        <f t="shared" si="0"/>
        <v>#DIV/0!</v>
      </c>
      <c r="L15" s="64"/>
      <c r="M15" s="14"/>
      <c r="N15" s="12" t="e">
        <f t="shared" si="5"/>
        <v>#DIV/0!</v>
      </c>
      <c r="O15" s="19"/>
      <c r="P15" s="19"/>
      <c r="Q15" s="19"/>
      <c r="R15" s="19"/>
      <c r="S15" s="19"/>
      <c r="T15" s="10" t="e">
        <f t="shared" si="1"/>
        <v>#DIV/0!</v>
      </c>
      <c r="U15" s="64"/>
      <c r="V15" s="14"/>
      <c r="W15" s="13" t="e">
        <f t="shared" si="6"/>
        <v>#DIV/0!</v>
      </c>
      <c r="X15" s="65"/>
      <c r="Y15" s="11"/>
      <c r="Z15" s="12">
        <f t="shared" si="7"/>
        <v>0</v>
      </c>
      <c r="AA15" s="48" t="str">
        <f t="shared" si="2"/>
        <v>中文26</v>
      </c>
      <c r="AB15" s="48" t="str">
        <f t="shared" si="8"/>
        <v>English26</v>
      </c>
      <c r="AC15" s="48" t="str">
        <f t="shared" si="9"/>
        <v>E Co</v>
      </c>
      <c r="AD15" s="48" t="str">
        <f t="shared" si="3"/>
        <v>1259</v>
      </c>
      <c r="AE15" s="48" t="e">
        <f>VLOOKUP(N15,$A$36:$B$48,2)</f>
        <v>#DIV/0!</v>
      </c>
      <c r="AF15" s="48" t="e">
        <f>VLOOKUP(W15,$A$36:$B$48,2)</f>
        <v>#DIV/0!</v>
      </c>
      <c r="AG15" s="48" t="str">
        <f>VLOOKUP(Z15,$A$36:$B$48,2)</f>
        <v xml:space="preserve"> </v>
      </c>
      <c r="AH15" s="23" t="e">
        <f t="shared" si="4"/>
        <v>#DIV/0!</v>
      </c>
      <c r="AI15" s="48" t="e">
        <f>VLOOKUP(AH15,$A$36:$B$48,2)</f>
        <v>#DIV/0!</v>
      </c>
      <c r="AJ15" s="42" t="e">
        <f>VLOOKUP(AI15,$A$51:$B$62,2,FALSE)</f>
        <v>#DIV/0!</v>
      </c>
      <c r="AK15" s="42" t="e">
        <f>AVERAGE(AJ15,Unit3!AJ15,Unit2!AJ15,Unit1!AJ15)</f>
        <v>#DIV/0!</v>
      </c>
    </row>
    <row r="16" spans="1:37">
      <c r="A16" s="46" t="str">
        <f>Unit1!A16</f>
        <v>English27</v>
      </c>
      <c r="B16" s="46" t="str">
        <f>Unit1!B16</f>
        <v>中文27</v>
      </c>
      <c r="C16" s="46" t="str">
        <f>Unit1!C16</f>
        <v>E Co</v>
      </c>
      <c r="D16" s="46">
        <f>Unit1!D16</f>
        <v>0</v>
      </c>
      <c r="E16" s="46" t="str">
        <f>Unit1!E16</f>
        <v>1260</v>
      </c>
      <c r="F16" s="19"/>
      <c r="G16" s="19"/>
      <c r="H16" s="19"/>
      <c r="I16" s="19"/>
      <c r="J16" s="19"/>
      <c r="K16" s="10" t="e">
        <f t="shared" si="0"/>
        <v>#DIV/0!</v>
      </c>
      <c r="L16" s="64"/>
      <c r="M16" s="14"/>
      <c r="N16" s="12" t="e">
        <f t="shared" si="5"/>
        <v>#DIV/0!</v>
      </c>
      <c r="O16" s="19"/>
      <c r="P16" s="19"/>
      <c r="Q16" s="19"/>
      <c r="R16" s="19"/>
      <c r="S16" s="19"/>
      <c r="T16" s="10" t="e">
        <f t="shared" si="1"/>
        <v>#DIV/0!</v>
      </c>
      <c r="U16" s="64"/>
      <c r="V16" s="14"/>
      <c r="W16" s="13" t="e">
        <f t="shared" si="6"/>
        <v>#DIV/0!</v>
      </c>
      <c r="X16" s="65"/>
      <c r="Y16" s="11"/>
      <c r="Z16" s="12">
        <f t="shared" si="7"/>
        <v>0</v>
      </c>
      <c r="AA16" s="48" t="str">
        <f t="shared" si="2"/>
        <v>中文27</v>
      </c>
      <c r="AB16" s="48" t="str">
        <f t="shared" si="8"/>
        <v>English27</v>
      </c>
      <c r="AC16" s="48" t="str">
        <f t="shared" si="9"/>
        <v>E Co</v>
      </c>
      <c r="AD16" s="48" t="str">
        <f t="shared" si="3"/>
        <v>1260</v>
      </c>
      <c r="AE16" s="48" t="e">
        <f>VLOOKUP(N16,$A$36:$B$48,2)</f>
        <v>#DIV/0!</v>
      </c>
      <c r="AF16" s="48" t="e">
        <f>VLOOKUP(W16,$A$36:$B$48,2)</f>
        <v>#DIV/0!</v>
      </c>
      <c r="AG16" s="48" t="str">
        <f>VLOOKUP(Z16,$A$36:$B$48,2)</f>
        <v xml:space="preserve"> </v>
      </c>
      <c r="AH16" s="23" t="e">
        <f t="shared" si="4"/>
        <v>#DIV/0!</v>
      </c>
      <c r="AI16" s="48" t="e">
        <f>VLOOKUP(AH16,$A$36:$B$48,2)</f>
        <v>#DIV/0!</v>
      </c>
      <c r="AJ16" s="42" t="e">
        <f>VLOOKUP(AI16,$A$51:$B$62,2,FALSE)</f>
        <v>#DIV/0!</v>
      </c>
      <c r="AK16" s="42" t="e">
        <f>AVERAGE(AJ16,Unit3!AJ16,Unit2!AJ16,Unit1!AJ16)</f>
        <v>#DIV/0!</v>
      </c>
    </row>
    <row r="17" spans="1:37">
      <c r="A17" s="46" t="str">
        <f>Unit1!A17</f>
        <v>English28</v>
      </c>
      <c r="B17" s="46" t="str">
        <f>Unit1!B17</f>
        <v>中文28</v>
      </c>
      <c r="C17" s="46" t="str">
        <f>Unit1!C17</f>
        <v>E Co</v>
      </c>
      <c r="D17" s="46">
        <f>Unit1!D17</f>
        <v>0</v>
      </c>
      <c r="E17" s="46" t="str">
        <f>Unit1!E17</f>
        <v>1261</v>
      </c>
      <c r="F17" s="19"/>
      <c r="G17" s="19"/>
      <c r="H17" s="19"/>
      <c r="I17" s="19"/>
      <c r="J17" s="19"/>
      <c r="K17" s="10" t="e">
        <f t="shared" si="0"/>
        <v>#DIV/0!</v>
      </c>
      <c r="L17" s="64"/>
      <c r="M17" s="14"/>
      <c r="N17" s="12" t="e">
        <f t="shared" si="5"/>
        <v>#DIV/0!</v>
      </c>
      <c r="O17" s="19"/>
      <c r="P17" s="19"/>
      <c r="Q17" s="19"/>
      <c r="R17" s="19"/>
      <c r="S17" s="19"/>
      <c r="T17" s="10" t="e">
        <f t="shared" si="1"/>
        <v>#DIV/0!</v>
      </c>
      <c r="U17" s="64"/>
      <c r="V17" s="14"/>
      <c r="W17" s="13" t="e">
        <f t="shared" si="6"/>
        <v>#DIV/0!</v>
      </c>
      <c r="X17" s="65"/>
      <c r="Y17" s="11"/>
      <c r="Z17" s="12">
        <f t="shared" si="7"/>
        <v>0</v>
      </c>
      <c r="AA17" s="48" t="str">
        <f t="shared" si="2"/>
        <v>中文28</v>
      </c>
      <c r="AB17" s="48" t="str">
        <f t="shared" si="8"/>
        <v>English28</v>
      </c>
      <c r="AC17" s="48" t="str">
        <f t="shared" si="9"/>
        <v>E Co</v>
      </c>
      <c r="AD17" s="48" t="str">
        <f t="shared" si="3"/>
        <v>1261</v>
      </c>
      <c r="AE17" s="48" t="e">
        <f>VLOOKUP(N17,$A$36:$B$48,2)</f>
        <v>#DIV/0!</v>
      </c>
      <c r="AF17" s="48" t="e">
        <f>VLOOKUP(W17,$A$36:$B$48,2)</f>
        <v>#DIV/0!</v>
      </c>
      <c r="AG17" s="48" t="str">
        <f>VLOOKUP(Z17,$A$36:$B$48,2)</f>
        <v xml:space="preserve"> </v>
      </c>
      <c r="AH17" s="23" t="e">
        <f t="shared" si="4"/>
        <v>#DIV/0!</v>
      </c>
      <c r="AI17" s="48" t="e">
        <f>VLOOKUP(AH17,$A$36:$B$48,2)</f>
        <v>#DIV/0!</v>
      </c>
      <c r="AJ17" s="42" t="e">
        <f>VLOOKUP(AI17,$A$51:$B$62,2,FALSE)</f>
        <v>#DIV/0!</v>
      </c>
      <c r="AK17" s="42" t="e">
        <f>AVERAGE(AJ17,Unit3!AJ17,Unit2!AJ17,Unit1!AJ17)</f>
        <v>#DIV/0!</v>
      </c>
    </row>
    <row r="18" spans="1:37">
      <c r="A18" s="46" t="str">
        <f>Unit1!A18</f>
        <v>English29</v>
      </c>
      <c r="B18" s="46" t="str">
        <f>Unit1!B18</f>
        <v>中文29</v>
      </c>
      <c r="C18" s="46" t="str">
        <f>Unit1!C18</f>
        <v>E Co</v>
      </c>
      <c r="D18" s="46">
        <f>Unit1!D18</f>
        <v>0</v>
      </c>
      <c r="E18" s="46" t="str">
        <f>Unit1!E18</f>
        <v>1262</v>
      </c>
      <c r="F18" s="19"/>
      <c r="G18" s="19"/>
      <c r="H18" s="19"/>
      <c r="I18" s="19"/>
      <c r="J18" s="19"/>
      <c r="K18" s="10" t="e">
        <f t="shared" si="0"/>
        <v>#DIV/0!</v>
      </c>
      <c r="L18" s="64"/>
      <c r="M18" s="14"/>
      <c r="N18" s="12" t="e">
        <f t="shared" si="5"/>
        <v>#DIV/0!</v>
      </c>
      <c r="O18" s="19"/>
      <c r="P18" s="19"/>
      <c r="Q18" s="19"/>
      <c r="R18" s="19"/>
      <c r="S18" s="19"/>
      <c r="T18" s="10" t="e">
        <f t="shared" si="1"/>
        <v>#DIV/0!</v>
      </c>
      <c r="U18" s="64"/>
      <c r="V18" s="14"/>
      <c r="W18" s="13" t="e">
        <f t="shared" si="6"/>
        <v>#DIV/0!</v>
      </c>
      <c r="X18" s="65"/>
      <c r="Y18" s="11"/>
      <c r="Z18" s="12">
        <f t="shared" si="7"/>
        <v>0</v>
      </c>
      <c r="AA18" s="48" t="str">
        <f t="shared" si="2"/>
        <v>中文29</v>
      </c>
      <c r="AB18" s="48" t="str">
        <f t="shared" si="8"/>
        <v>English29</v>
      </c>
      <c r="AC18" s="48" t="str">
        <f t="shared" si="9"/>
        <v>E Co</v>
      </c>
      <c r="AD18" s="48" t="str">
        <f t="shared" si="3"/>
        <v>1262</v>
      </c>
      <c r="AE18" s="48" t="e">
        <f>VLOOKUP(N18,$A$36:$B$48,2)</f>
        <v>#DIV/0!</v>
      </c>
      <c r="AF18" s="48" t="e">
        <f>VLOOKUP(W18,$A$36:$B$48,2)</f>
        <v>#DIV/0!</v>
      </c>
      <c r="AG18" s="48" t="str">
        <f>VLOOKUP(Z18,$A$36:$B$48,2)</f>
        <v xml:space="preserve"> </v>
      </c>
      <c r="AH18" s="23" t="e">
        <f t="shared" si="4"/>
        <v>#DIV/0!</v>
      </c>
      <c r="AI18" s="48" t="e">
        <f>VLOOKUP(AH18,$A$36:$B$48,2)</f>
        <v>#DIV/0!</v>
      </c>
      <c r="AJ18" s="42" t="e">
        <f>VLOOKUP(AI18,$A$51:$B$62,2,FALSE)</f>
        <v>#DIV/0!</v>
      </c>
      <c r="AK18" s="42" t="e">
        <f>AVERAGE(AJ18,Unit3!AJ18,Unit2!AJ18,Unit1!AJ18)</f>
        <v>#DIV/0!</v>
      </c>
    </row>
    <row r="19" spans="1:37">
      <c r="A19" s="46" t="str">
        <f>Unit1!A19</f>
        <v>English30</v>
      </c>
      <c r="B19" s="46" t="str">
        <f>Unit1!B19</f>
        <v>中文30</v>
      </c>
      <c r="C19" s="46" t="str">
        <f>Unit1!C19</f>
        <v>E Co</v>
      </c>
      <c r="D19" s="46">
        <f>Unit1!D19</f>
        <v>0</v>
      </c>
      <c r="E19" s="46" t="str">
        <f>Unit1!E19</f>
        <v>1263</v>
      </c>
      <c r="F19" s="19"/>
      <c r="G19" s="19"/>
      <c r="H19" s="19"/>
      <c r="I19" s="19"/>
      <c r="J19" s="19"/>
      <c r="K19" s="10" t="e">
        <f t="shared" si="0"/>
        <v>#DIV/0!</v>
      </c>
      <c r="L19" s="64"/>
      <c r="M19" s="14"/>
      <c r="N19" s="12" t="e">
        <f t="shared" si="5"/>
        <v>#DIV/0!</v>
      </c>
      <c r="O19" s="19"/>
      <c r="P19" s="19"/>
      <c r="Q19" s="19"/>
      <c r="R19" s="19"/>
      <c r="S19" s="19"/>
      <c r="T19" s="10" t="e">
        <f t="shared" si="1"/>
        <v>#DIV/0!</v>
      </c>
      <c r="U19" s="64"/>
      <c r="V19" s="14"/>
      <c r="W19" s="13" t="e">
        <f t="shared" si="6"/>
        <v>#DIV/0!</v>
      </c>
      <c r="X19" s="65"/>
      <c r="Y19" s="11"/>
      <c r="Z19" s="12">
        <f t="shared" si="7"/>
        <v>0</v>
      </c>
      <c r="AA19" s="48" t="str">
        <f t="shared" si="2"/>
        <v>中文30</v>
      </c>
      <c r="AB19" s="48" t="str">
        <f t="shared" si="8"/>
        <v>English30</v>
      </c>
      <c r="AC19" s="48" t="str">
        <f t="shared" si="9"/>
        <v>E Co</v>
      </c>
      <c r="AD19" s="48" t="str">
        <f t="shared" si="3"/>
        <v>1263</v>
      </c>
      <c r="AE19" s="48" t="e">
        <f>VLOOKUP(N19,$A$36:$B$48,2)</f>
        <v>#DIV/0!</v>
      </c>
      <c r="AF19" s="48" t="e">
        <f>VLOOKUP(W19,$A$36:$B$48,2)</f>
        <v>#DIV/0!</v>
      </c>
      <c r="AG19" s="48" t="str">
        <f>VLOOKUP(Z19,$A$36:$B$48,2)</f>
        <v xml:space="preserve"> </v>
      </c>
      <c r="AH19" s="23" t="e">
        <f t="shared" si="4"/>
        <v>#DIV/0!</v>
      </c>
      <c r="AI19" s="48" t="e">
        <f>VLOOKUP(AH19,$A$36:$B$48,2)</f>
        <v>#DIV/0!</v>
      </c>
      <c r="AJ19" s="42" t="e">
        <f>VLOOKUP(AI19,$A$51:$B$62,2,FALSE)</f>
        <v>#DIV/0!</v>
      </c>
      <c r="AK19" s="42" t="e">
        <f>AVERAGE(AJ19,Unit3!AJ19,Unit2!AJ19,Unit1!AJ19)</f>
        <v>#DIV/0!</v>
      </c>
    </row>
    <row r="20" spans="1:37" ht="14">
      <c r="A20" s="23"/>
      <c r="B20" s="40"/>
      <c r="C20" s="23"/>
      <c r="D20" s="42"/>
      <c r="E20" s="41"/>
      <c r="F20" s="21"/>
      <c r="G20" s="21"/>
      <c r="H20" s="21"/>
      <c r="I20" s="21"/>
      <c r="J20" s="21"/>
      <c r="K20" s="17"/>
      <c r="L20" s="17"/>
      <c r="M20" s="16"/>
      <c r="N20" s="17"/>
      <c r="O20" s="21"/>
      <c r="P20" s="21"/>
      <c r="Q20" s="21"/>
      <c r="R20" s="21"/>
      <c r="S20" s="21"/>
      <c r="T20" s="17"/>
      <c r="U20" s="17"/>
      <c r="V20" s="16"/>
      <c r="W20" s="18"/>
      <c r="X20" s="16"/>
      <c r="Y20" s="17"/>
      <c r="Z20" s="17"/>
      <c r="AA20" s="16">
        <f t="shared" si="2"/>
        <v>0</v>
      </c>
      <c r="AB20" s="16"/>
      <c r="AC20" s="16"/>
      <c r="AD20" s="16"/>
      <c r="AE20" s="16"/>
      <c r="AF20" s="16"/>
      <c r="AG20" s="16"/>
      <c r="AH20" s="49"/>
      <c r="AI20" s="16" t="str">
        <f>VLOOKUP(Unit1!AH20,$A$36:$B$48,2)</f>
        <v xml:space="preserve"> </v>
      </c>
      <c r="AJ20" s="42"/>
      <c r="AK20" s="42"/>
    </row>
    <row r="21" spans="1:37">
      <c r="A21" s="43"/>
      <c r="B21" s="43" t="s">
        <v>81</v>
      </c>
      <c r="C21" s="43"/>
      <c r="D21" s="58"/>
      <c r="E21" s="43"/>
      <c r="F21" s="43"/>
      <c r="G21" s="43"/>
      <c r="H21" s="43"/>
      <c r="I21" s="43"/>
      <c r="J21" s="43"/>
      <c r="K21" s="50" t="e">
        <f>AVERAGE(F21:J21)</f>
        <v>#DIV/0!</v>
      </c>
      <c r="L21" s="50"/>
      <c r="M21" s="51">
        <f>AVERAGE(M5:M19)</f>
        <v>89.833333333333329</v>
      </c>
      <c r="N21" s="51" t="e">
        <f>AVERAGE(N5:N19)</f>
        <v>#DIV/0!</v>
      </c>
      <c r="O21" s="43"/>
      <c r="P21" s="43"/>
      <c r="Q21" s="43"/>
      <c r="R21" s="43"/>
      <c r="S21" s="43"/>
      <c r="T21" s="43" t="e">
        <f t="shared" ref="T21:AK21" si="10">AVERAGE(T5:T19)</f>
        <v>#DIV/0!</v>
      </c>
      <c r="U21" s="43"/>
      <c r="V21" s="43">
        <f t="shared" si="10"/>
        <v>81.833333333333329</v>
      </c>
      <c r="W21" s="43" t="e">
        <f t="shared" si="10"/>
        <v>#DIV/0!</v>
      </c>
      <c r="X21" s="43">
        <f t="shared" si="10"/>
        <v>91.333333333333329</v>
      </c>
      <c r="Y21" s="43"/>
      <c r="Z21" s="43">
        <f t="shared" si="10"/>
        <v>18.079999999999995</v>
      </c>
      <c r="AA21" s="43"/>
      <c r="AB21" s="43"/>
      <c r="AC21" s="43"/>
      <c r="AD21" s="43"/>
      <c r="AE21" s="43"/>
      <c r="AF21" s="43"/>
      <c r="AG21" s="43"/>
      <c r="AH21" s="43" t="e">
        <f t="shared" si="10"/>
        <v>#DIV/0!</v>
      </c>
      <c r="AI21" s="43" t="e">
        <f t="shared" si="10"/>
        <v>#DIV/0!</v>
      </c>
      <c r="AJ21" s="43" t="e">
        <f t="shared" si="10"/>
        <v>#DIV/0!</v>
      </c>
      <c r="AK21" s="43" t="e">
        <f t="shared" si="10"/>
        <v>#DIV/0!</v>
      </c>
    </row>
    <row r="22" spans="1:37" ht="14">
      <c r="B22" s="9"/>
      <c r="E22" s="5"/>
    </row>
    <row r="23" spans="1:37" ht="14">
      <c r="B23" s="9"/>
      <c r="E23" s="5"/>
    </row>
    <row r="24" spans="1:37" ht="14">
      <c r="B24" s="9"/>
      <c r="E24" s="5"/>
    </row>
    <row r="25" spans="1:37" ht="14">
      <c r="B25" s="9"/>
      <c r="E25" s="5"/>
    </row>
    <row r="26" spans="1:37" ht="14">
      <c r="B26" s="9"/>
      <c r="E26" s="5"/>
    </row>
    <row r="27" spans="1:37" ht="14">
      <c r="B27" s="9"/>
      <c r="E27" s="5"/>
    </row>
    <row r="30" spans="1:37">
      <c r="A30" s="24"/>
      <c r="B30" s="24"/>
      <c r="C30" s="24"/>
      <c r="D30" s="34"/>
    </row>
    <row r="31" spans="1:37">
      <c r="A31" s="25"/>
      <c r="B31" s="24"/>
      <c r="C31" s="25"/>
      <c r="D31" s="34"/>
    </row>
    <row r="32" spans="1:37">
      <c r="A32" s="24"/>
      <c r="B32" s="24"/>
      <c r="C32" s="24"/>
      <c r="D32" s="34"/>
    </row>
    <row r="33" spans="1:4">
      <c r="A33" s="24"/>
      <c r="B33" s="24"/>
      <c r="C33" s="24"/>
      <c r="D33" s="34"/>
    </row>
    <row r="34" spans="1:4">
      <c r="A34" s="24"/>
      <c r="B34" s="24"/>
      <c r="C34" s="24"/>
      <c r="D34" s="34"/>
    </row>
    <row r="35" spans="1:4">
      <c r="A35" s="26" t="s">
        <v>82</v>
      </c>
      <c r="B35" s="27" t="s">
        <v>83</v>
      </c>
      <c r="C35" s="26"/>
      <c r="D35" s="70"/>
    </row>
    <row r="36" spans="1:4">
      <c r="A36" s="28">
        <v>0</v>
      </c>
      <c r="B36" s="29" t="s">
        <v>84</v>
      </c>
      <c r="C36" s="28"/>
      <c r="D36" s="32"/>
    </row>
    <row r="37" spans="1:4">
      <c r="A37" s="28">
        <v>1</v>
      </c>
      <c r="B37" s="29" t="s">
        <v>85</v>
      </c>
      <c r="C37" s="28"/>
      <c r="D37" s="32"/>
    </row>
    <row r="38" spans="1:4">
      <c r="A38" s="28">
        <v>60</v>
      </c>
      <c r="B38" s="62" t="s">
        <v>86</v>
      </c>
      <c r="C38" s="28"/>
      <c r="D38" s="32"/>
    </row>
    <row r="39" spans="1:4">
      <c r="A39" s="28">
        <v>63</v>
      </c>
      <c r="B39" s="29" t="s">
        <v>87</v>
      </c>
      <c r="C39" s="28"/>
      <c r="D39" s="32"/>
    </row>
    <row r="40" spans="1:4">
      <c r="A40" s="28">
        <v>67</v>
      </c>
      <c r="B40" s="62" t="s">
        <v>88</v>
      </c>
      <c r="C40" s="28"/>
      <c r="D40" s="32"/>
    </row>
    <row r="41" spans="1:4">
      <c r="A41" s="28">
        <v>70</v>
      </c>
      <c r="B41" s="29" t="s">
        <v>89</v>
      </c>
      <c r="C41" s="28"/>
      <c r="D41" s="32"/>
    </row>
    <row r="42" spans="1:4">
      <c r="A42" s="28">
        <v>74</v>
      </c>
      <c r="B42" s="29" t="s">
        <v>90</v>
      </c>
      <c r="C42" s="28"/>
      <c r="D42" s="32"/>
    </row>
    <row r="43" spans="1:4">
      <c r="A43" s="28">
        <v>78</v>
      </c>
      <c r="B43" s="29" t="s">
        <v>91</v>
      </c>
      <c r="C43" s="28"/>
      <c r="D43" s="32"/>
    </row>
    <row r="44" spans="1:4">
      <c r="A44" s="28">
        <v>82</v>
      </c>
      <c r="B44" s="29" t="s">
        <v>92</v>
      </c>
      <c r="C44" s="28"/>
      <c r="D44" s="32"/>
    </row>
    <row r="45" spans="1:4">
      <c r="A45" s="28">
        <v>85</v>
      </c>
      <c r="B45" s="29" t="s">
        <v>93</v>
      </c>
      <c r="C45" s="28"/>
      <c r="D45" s="32"/>
    </row>
    <row r="46" spans="1:4">
      <c r="A46" s="28">
        <v>88</v>
      </c>
      <c r="B46" s="29" t="s">
        <v>94</v>
      </c>
      <c r="C46" s="28"/>
      <c r="D46" s="32"/>
    </row>
    <row r="47" spans="1:4">
      <c r="A47" s="28">
        <v>92</v>
      </c>
      <c r="B47" s="29" t="s">
        <v>95</v>
      </c>
      <c r="C47" s="28"/>
      <c r="D47" s="32"/>
    </row>
    <row r="48" spans="1:4">
      <c r="A48" s="28">
        <v>95</v>
      </c>
      <c r="B48" s="29" t="s">
        <v>96</v>
      </c>
      <c r="C48" s="28"/>
      <c r="D48" s="32"/>
    </row>
    <row r="50" spans="1:4">
      <c r="A50" s="1" t="s">
        <v>5</v>
      </c>
      <c r="B50" s="1"/>
      <c r="C50" s="1"/>
    </row>
    <row r="51" spans="1:4">
      <c r="A51" s="34" t="s">
        <v>96</v>
      </c>
      <c r="B51" s="1">
        <v>4</v>
      </c>
      <c r="C51" s="34"/>
      <c r="D51" s="34"/>
    </row>
    <row r="52" spans="1:4">
      <c r="A52" s="34" t="s">
        <v>95</v>
      </c>
      <c r="B52" s="1">
        <v>3.67</v>
      </c>
      <c r="C52" s="34"/>
      <c r="D52" s="34"/>
    </row>
    <row r="53" spans="1:4">
      <c r="A53" s="34" t="s">
        <v>94</v>
      </c>
      <c r="B53" s="1">
        <v>3.33</v>
      </c>
      <c r="C53" s="34"/>
      <c r="D53" s="34"/>
    </row>
    <row r="54" spans="1:4">
      <c r="A54" s="34" t="s">
        <v>93</v>
      </c>
      <c r="B54" s="1">
        <v>3</v>
      </c>
      <c r="C54" s="34"/>
      <c r="D54" s="34"/>
    </row>
    <row r="55" spans="1:4">
      <c r="A55" s="34" t="s">
        <v>92</v>
      </c>
      <c r="B55" s="1">
        <v>2.67</v>
      </c>
      <c r="C55" s="34"/>
      <c r="D55" s="34"/>
    </row>
    <row r="56" spans="1:4">
      <c r="A56" s="34" t="s">
        <v>91</v>
      </c>
      <c r="B56" s="1">
        <v>2.33</v>
      </c>
      <c r="C56" s="34"/>
      <c r="D56" s="34"/>
    </row>
    <row r="57" spans="1:4">
      <c r="A57" s="34" t="s">
        <v>90</v>
      </c>
      <c r="B57" s="1">
        <v>2</v>
      </c>
      <c r="C57" s="34"/>
      <c r="D57" s="34"/>
    </row>
    <row r="58" spans="1:4">
      <c r="A58" s="34" t="s">
        <v>89</v>
      </c>
      <c r="B58" s="1">
        <v>1.67</v>
      </c>
      <c r="C58" s="34"/>
      <c r="D58" s="34"/>
    </row>
    <row r="59" spans="1:4">
      <c r="A59" s="34" t="s">
        <v>88</v>
      </c>
      <c r="B59" s="1">
        <v>1.33</v>
      </c>
      <c r="C59" s="34"/>
      <c r="D59" s="34"/>
    </row>
    <row r="60" spans="1:4">
      <c r="A60" s="34" t="s">
        <v>87</v>
      </c>
      <c r="B60" s="1">
        <v>1</v>
      </c>
      <c r="C60" s="34"/>
      <c r="D60" s="34"/>
    </row>
    <row r="61" spans="1:4">
      <c r="A61" s="34" t="s">
        <v>86</v>
      </c>
      <c r="B61" s="1">
        <v>0.67</v>
      </c>
      <c r="C61" s="34"/>
      <c r="D61" s="34"/>
    </row>
    <row r="62" spans="1:4">
      <c r="A62" s="34" t="s">
        <v>85</v>
      </c>
      <c r="B62" s="1">
        <v>0</v>
      </c>
      <c r="C62" s="34"/>
      <c r="D62" s="34"/>
    </row>
  </sheetData>
  <phoneticPr fontId="0" type="noConversion"/>
  <conditionalFormatting sqref="AC4 T21:AK21 T5:AG20 AI5:AI20 F5:S21">
    <cfRule type="cellIs" dxfId="3" priority="1" stopIfTrue="1" operator="lessThan">
      <formula>74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2"/>
  <sheetViews>
    <sheetView workbookViewId="0">
      <pane xSplit="5" ySplit="4" topLeftCell="F5" activePane="bottomRight" state="frozen"/>
      <selection pane="topRight" activeCell="D1" sqref="D1"/>
      <selection pane="bottomLeft" activeCell="A5" sqref="A5"/>
      <selection pane="bottomRight" activeCell="F26" sqref="F26"/>
    </sheetView>
  </sheetViews>
  <sheetFormatPr baseColWidth="10" defaultColWidth="8.83203125" defaultRowHeight="13"/>
  <cols>
    <col min="1" max="1" width="13.5" customWidth="1"/>
    <col min="3" max="3" width="13.5" customWidth="1"/>
    <col min="4" max="4" width="10.33203125" style="1" customWidth="1"/>
    <col min="5" max="5" width="7.33203125" customWidth="1"/>
    <col min="6" max="10" width="5.6640625" customWidth="1"/>
    <col min="11" max="12" width="8.5" customWidth="1"/>
    <col min="13" max="13" width="9.6640625" customWidth="1"/>
    <col min="14" max="14" width="8.5" customWidth="1"/>
    <col min="15" max="19" width="5.6640625" customWidth="1"/>
    <col min="20" max="21" width="8.5" customWidth="1"/>
    <col min="24" max="24" width="6.83203125" customWidth="1"/>
    <col min="25" max="25" width="6" customWidth="1"/>
    <col min="36" max="37" width="8.83203125" style="1"/>
  </cols>
  <sheetData>
    <row r="1" spans="1:37" ht="35">
      <c r="A1" s="4" t="s">
        <v>124</v>
      </c>
      <c r="C1" s="4"/>
      <c r="D1" s="69"/>
    </row>
    <row r="3" spans="1:37" ht="20">
      <c r="A3" s="2"/>
      <c r="B3" s="3"/>
      <c r="C3" s="2"/>
      <c r="D3" s="3"/>
      <c r="E3" s="3"/>
      <c r="F3" s="63" t="s">
        <v>1</v>
      </c>
      <c r="G3" s="3"/>
      <c r="H3" s="3"/>
      <c r="I3" s="3"/>
      <c r="J3" s="3"/>
      <c r="K3" s="3"/>
      <c r="L3" s="3"/>
      <c r="M3" s="2"/>
      <c r="N3" s="2"/>
      <c r="O3" s="6" t="s">
        <v>2</v>
      </c>
      <c r="P3" s="6"/>
      <c r="Q3" s="6"/>
      <c r="R3" s="6"/>
      <c r="S3" s="6"/>
      <c r="T3" s="6"/>
      <c r="U3" s="6"/>
      <c r="V3" s="6"/>
      <c r="W3" s="6"/>
      <c r="X3" s="7" t="s">
        <v>3</v>
      </c>
      <c r="Y3" s="7"/>
      <c r="Z3" s="8"/>
      <c r="AA3" s="35" t="s">
        <v>4</v>
      </c>
      <c r="AB3" s="35"/>
      <c r="AC3" s="35"/>
      <c r="AD3" s="35"/>
      <c r="AE3" s="35"/>
      <c r="AF3" s="36"/>
      <c r="AG3" s="36"/>
      <c r="AH3" s="30" t="s">
        <v>5</v>
      </c>
      <c r="AI3" s="38"/>
      <c r="AJ3" s="38"/>
      <c r="AK3" s="38"/>
    </row>
    <row r="4" spans="1:37" ht="28">
      <c r="A4" t="s">
        <v>6</v>
      </c>
      <c r="B4" s="9" t="s">
        <v>7</v>
      </c>
      <c r="C4" t="s">
        <v>8</v>
      </c>
      <c r="D4" s="1" t="s">
        <v>9</v>
      </c>
      <c r="E4" s="1" t="s">
        <v>10</v>
      </c>
      <c r="F4" s="42" t="s">
        <v>118</v>
      </c>
      <c r="G4" s="42" t="s">
        <v>119</v>
      </c>
      <c r="H4" s="42" t="s">
        <v>120</v>
      </c>
      <c r="I4" s="42" t="s">
        <v>121</v>
      </c>
      <c r="J4" s="42" t="s">
        <v>24</v>
      </c>
      <c r="K4" s="54" t="s">
        <v>16</v>
      </c>
      <c r="L4" s="54" t="s">
        <v>17</v>
      </c>
      <c r="M4" s="54" t="s">
        <v>18</v>
      </c>
      <c r="N4" s="54" t="s">
        <v>19</v>
      </c>
      <c r="O4" s="42" t="s">
        <v>118</v>
      </c>
      <c r="P4" s="42" t="s">
        <v>119</v>
      </c>
      <c r="Q4" s="42" t="s">
        <v>120</v>
      </c>
      <c r="R4" s="42" t="s">
        <v>121</v>
      </c>
      <c r="S4" s="42" t="s">
        <v>24</v>
      </c>
      <c r="T4" s="54" t="s">
        <v>16</v>
      </c>
      <c r="U4" s="54" t="s">
        <v>17</v>
      </c>
      <c r="V4" s="54" t="s">
        <v>25</v>
      </c>
      <c r="W4" s="54" t="s">
        <v>26</v>
      </c>
      <c r="X4" s="54" t="s">
        <v>122</v>
      </c>
      <c r="Y4" s="54" t="s">
        <v>18</v>
      </c>
      <c r="Z4" s="54" t="s">
        <v>19</v>
      </c>
      <c r="AA4" s="54" t="s">
        <v>28</v>
      </c>
      <c r="AB4" s="54" t="s">
        <v>29</v>
      </c>
      <c r="AC4" s="48" t="str">
        <f t="shared" ref="AC4:AC19" si="0">C4</f>
        <v>Unit</v>
      </c>
      <c r="AD4" s="54" t="s">
        <v>10</v>
      </c>
      <c r="AE4" s="54" t="s">
        <v>30</v>
      </c>
      <c r="AF4" s="54" t="s">
        <v>31</v>
      </c>
      <c r="AG4" s="54" t="s">
        <v>32</v>
      </c>
      <c r="AH4" s="23" t="s">
        <v>33</v>
      </c>
      <c r="AI4" s="54" t="s">
        <v>34</v>
      </c>
      <c r="AJ4" s="54" t="s">
        <v>35</v>
      </c>
      <c r="AK4" s="54" t="s">
        <v>114</v>
      </c>
    </row>
    <row r="5" spans="1:37">
      <c r="A5" s="46" t="s">
        <v>130</v>
      </c>
      <c r="B5" s="23" t="str">
        <f>Unit1!B5</f>
        <v>何達偉</v>
      </c>
      <c r="C5" s="23" t="str">
        <f>Unit1!C5</f>
        <v>D Co</v>
      </c>
      <c r="D5" s="23">
        <f>Unit1!D5</f>
        <v>0</v>
      </c>
      <c r="E5" s="23" t="str">
        <f>Unit1!E5</f>
        <v>1234</v>
      </c>
      <c r="F5" s="20">
        <v>80</v>
      </c>
      <c r="G5" s="20"/>
      <c r="H5" s="20"/>
      <c r="I5" s="20"/>
      <c r="J5" s="20"/>
      <c r="K5" s="10">
        <f t="shared" ref="K5:K19" si="1">AVERAGE(F5:J5)</f>
        <v>80</v>
      </c>
      <c r="L5" s="64">
        <v>80</v>
      </c>
      <c r="M5" s="11">
        <v>90</v>
      </c>
      <c r="N5" s="12">
        <f>K5*0.1+L5*0.2+M5*0.7</f>
        <v>87</v>
      </c>
      <c r="O5" s="20"/>
      <c r="P5" s="20"/>
      <c r="Q5" s="20">
        <v>90</v>
      </c>
      <c r="R5" s="20"/>
      <c r="S5" s="20"/>
      <c r="T5" s="10">
        <f t="shared" ref="T5:T19" si="2">AVERAGE(O5:S5)</f>
        <v>90</v>
      </c>
      <c r="U5" s="64">
        <v>80</v>
      </c>
      <c r="V5" s="11">
        <v>80</v>
      </c>
      <c r="W5" s="13">
        <f>T5*0.1+U5*0.2+V5*0.7</f>
        <v>81</v>
      </c>
      <c r="X5" s="64">
        <v>91</v>
      </c>
      <c r="Y5" s="11">
        <v>80</v>
      </c>
      <c r="Z5" s="12">
        <f>X5*0.3+Y5*0.7</f>
        <v>83.3</v>
      </c>
      <c r="AA5" s="12" t="str">
        <f t="shared" ref="AA5:AA20" si="3">B5</f>
        <v>何達偉</v>
      </c>
      <c r="AB5" s="12" t="str">
        <f t="shared" ref="AB5:AB19" si="4">A5</f>
        <v>Student A</v>
      </c>
      <c r="AC5" s="12" t="str">
        <f t="shared" si="0"/>
        <v>D Co</v>
      </c>
      <c r="AD5" s="12" t="str">
        <f t="shared" ref="AD5:AD19" si="5">E5</f>
        <v>1234</v>
      </c>
      <c r="AE5" s="12" t="str">
        <f>VLOOKUP(N5,$A$36:$B$48,2)</f>
        <v>B</v>
      </c>
      <c r="AF5" s="12" t="str">
        <f>VLOOKUP(W5,$A$36:$B$48,2)</f>
        <v>C+</v>
      </c>
      <c r="AG5" s="12" t="str">
        <f>VLOOKUP(Z5,$A$36:$B$48,2)</f>
        <v>B-</v>
      </c>
      <c r="AH5" s="52">
        <f t="shared" ref="AH5:AH19" si="6">N5*0.4+W5*0.4+Z5*0.2</f>
        <v>83.86</v>
      </c>
      <c r="AI5" s="12" t="str">
        <f>VLOOKUP(AH5,$A$36:$B$48,2)</f>
        <v>B-</v>
      </c>
      <c r="AJ5" s="42">
        <f>VLOOKUP(AI5,$A$51:$B$62,2,FALSE)</f>
        <v>2.67</v>
      </c>
      <c r="AK5" s="42">
        <f>AVERAGE(AJ5,Unit4!AJ5,Unit3!AJ5,Unit2!AJ5,Unit1!AJ5)</f>
        <v>2.6659999999999999</v>
      </c>
    </row>
    <row r="6" spans="1:37">
      <c r="A6" s="46" t="s">
        <v>131</v>
      </c>
      <c r="B6" s="23" t="str">
        <f>Unit1!B6</f>
        <v>谭爱龙</v>
      </c>
      <c r="C6" s="23" t="str">
        <f>Unit1!C6</f>
        <v>CIDU</v>
      </c>
      <c r="D6" s="23">
        <f>Unit1!D6</f>
        <v>0</v>
      </c>
      <c r="E6" s="23" t="str">
        <f>Unit1!E6</f>
        <v>1235</v>
      </c>
      <c r="F6" s="19">
        <v>70</v>
      </c>
      <c r="G6" s="19"/>
      <c r="H6" s="19"/>
      <c r="I6" s="19"/>
      <c r="J6" s="19"/>
      <c r="K6" s="10">
        <f t="shared" si="1"/>
        <v>70</v>
      </c>
      <c r="L6" s="64">
        <v>90</v>
      </c>
      <c r="M6" s="11">
        <v>80</v>
      </c>
      <c r="N6" s="12">
        <f t="shared" ref="N6:N19" si="7">K6*0.1+L6*0.2+M6*0.7</f>
        <v>81</v>
      </c>
      <c r="O6" s="20"/>
      <c r="P6" s="20"/>
      <c r="Q6" s="20"/>
      <c r="R6" s="20"/>
      <c r="S6" s="20"/>
      <c r="T6" s="10" t="e">
        <f t="shared" si="2"/>
        <v>#DIV/0!</v>
      </c>
      <c r="U6" s="64"/>
      <c r="V6" s="11"/>
      <c r="W6" s="13" t="e">
        <f t="shared" ref="W6:W19" si="8">T6*0.1+U6*0.2+V6*0.7</f>
        <v>#DIV/0!</v>
      </c>
      <c r="X6" s="64"/>
      <c r="Y6" s="11"/>
      <c r="Z6" s="12">
        <f t="shared" ref="Z6:Z19" si="9">X6*0.3+Y6*0.7</f>
        <v>0</v>
      </c>
      <c r="AA6" s="48" t="str">
        <f t="shared" si="3"/>
        <v>谭爱龙</v>
      </c>
      <c r="AB6" s="48" t="str">
        <f t="shared" si="4"/>
        <v>Student B</v>
      </c>
      <c r="AC6" s="48" t="str">
        <f t="shared" si="0"/>
        <v>CIDU</v>
      </c>
      <c r="AD6" s="48" t="str">
        <f t="shared" si="5"/>
        <v>1235</v>
      </c>
      <c r="AE6" s="48" t="str">
        <f>VLOOKUP(N6,$A$36:$B$48,2)</f>
        <v>C+</v>
      </c>
      <c r="AF6" s="48" t="e">
        <f>VLOOKUP(W6,$A$36:$B$48,2)</f>
        <v>#DIV/0!</v>
      </c>
      <c r="AG6" s="48" t="str">
        <f>VLOOKUP(Z6,$A$36:$B$48,2)</f>
        <v xml:space="preserve"> </v>
      </c>
      <c r="AH6" s="23" t="e">
        <f t="shared" si="6"/>
        <v>#DIV/0!</v>
      </c>
      <c r="AI6" s="48" t="e">
        <f>VLOOKUP(AH6,$A$36:$B$48,2)</f>
        <v>#DIV/0!</v>
      </c>
      <c r="AJ6" s="42" t="e">
        <f>VLOOKUP(AI6,$A$51:$B$62,2,FALSE)</f>
        <v>#DIV/0!</v>
      </c>
      <c r="AK6" s="42" t="e">
        <f>AVERAGE(AJ6,Unit4!AJ6,Unit3!AJ6,Unit2!AJ6,Unit1!AJ6)</f>
        <v>#DIV/0!</v>
      </c>
    </row>
    <row r="7" spans="1:37">
      <c r="A7" s="46" t="s">
        <v>132</v>
      </c>
      <c r="B7" s="23" t="str">
        <f>Unit1!B7</f>
        <v>戴文凯</v>
      </c>
      <c r="C7" s="23" t="str">
        <f>Unit1!C7</f>
        <v>E Co</v>
      </c>
      <c r="D7" s="23">
        <f>Unit1!D7</f>
        <v>0</v>
      </c>
      <c r="E7" s="23" t="str">
        <f>Unit1!E7</f>
        <v>1236</v>
      </c>
      <c r="F7" s="19"/>
      <c r="G7" s="19"/>
      <c r="H7" s="19"/>
      <c r="I7" s="19"/>
      <c r="J7" s="19"/>
      <c r="K7" s="10" t="e">
        <f t="shared" si="1"/>
        <v>#DIV/0!</v>
      </c>
      <c r="L7" s="64"/>
      <c r="M7" s="11"/>
      <c r="N7" s="12" t="e">
        <f t="shared" si="7"/>
        <v>#DIV/0!</v>
      </c>
      <c r="O7" s="20"/>
      <c r="P7" s="20"/>
      <c r="Q7" s="20"/>
      <c r="R7" s="20"/>
      <c r="S7" s="20"/>
      <c r="T7" s="10" t="e">
        <f t="shared" si="2"/>
        <v>#DIV/0!</v>
      </c>
      <c r="U7" s="64"/>
      <c r="V7" s="11"/>
      <c r="W7" s="13" t="e">
        <f t="shared" si="8"/>
        <v>#DIV/0!</v>
      </c>
      <c r="X7" s="64"/>
      <c r="Y7" s="11"/>
      <c r="Z7" s="12">
        <f t="shared" si="9"/>
        <v>0</v>
      </c>
      <c r="AA7" s="48" t="str">
        <f t="shared" si="3"/>
        <v>戴文凯</v>
      </c>
      <c r="AB7" s="48" t="str">
        <f t="shared" si="4"/>
        <v>Student C</v>
      </c>
      <c r="AC7" s="48" t="str">
        <f t="shared" si="0"/>
        <v>E Co</v>
      </c>
      <c r="AD7" s="48" t="str">
        <f t="shared" si="5"/>
        <v>1236</v>
      </c>
      <c r="AE7" s="48" t="e">
        <f>VLOOKUP(N7,$A$36:$B$48,2)</f>
        <v>#DIV/0!</v>
      </c>
      <c r="AF7" s="48" t="e">
        <f>VLOOKUP(W7,$A$36:$B$48,2)</f>
        <v>#DIV/0!</v>
      </c>
      <c r="AG7" s="48" t="str">
        <f>VLOOKUP(Z7,$A$36:$B$48,2)</f>
        <v xml:space="preserve"> </v>
      </c>
      <c r="AH7" s="23" t="e">
        <f t="shared" si="6"/>
        <v>#DIV/0!</v>
      </c>
      <c r="AI7" s="48" t="e">
        <f>VLOOKUP(AH7,$A$36:$B$48,2)</f>
        <v>#DIV/0!</v>
      </c>
      <c r="AJ7" s="42" t="e">
        <f>VLOOKUP(AI7,$A$51:$B$62,2,FALSE)</f>
        <v>#DIV/0!</v>
      </c>
      <c r="AK7" s="42" t="e">
        <f>AVERAGE(AJ7,Unit4!AJ7,Unit3!AJ7,Unit2!AJ7,Unit1!AJ7)</f>
        <v>#DIV/0!</v>
      </c>
    </row>
    <row r="8" spans="1:37">
      <c r="A8" s="23" t="str">
        <f>Unit1!A8</f>
        <v>English19</v>
      </c>
      <c r="B8" s="23" t="str">
        <f>Unit1!B8</f>
        <v>中文19</v>
      </c>
      <c r="C8" s="23" t="str">
        <f>Unit1!C8</f>
        <v>E Co</v>
      </c>
      <c r="D8" s="23">
        <f>Unit1!D8</f>
        <v>0</v>
      </c>
      <c r="E8" s="23" t="str">
        <f>Unit1!E8</f>
        <v>1252</v>
      </c>
      <c r="F8" s="19"/>
      <c r="G8" s="19"/>
      <c r="H8" s="19"/>
      <c r="I8" s="19"/>
      <c r="J8" s="19"/>
      <c r="K8" s="10" t="e">
        <f t="shared" si="1"/>
        <v>#DIV/0!</v>
      </c>
      <c r="L8" s="64"/>
      <c r="M8" s="14"/>
      <c r="N8" s="12" t="e">
        <f t="shared" si="7"/>
        <v>#DIV/0!</v>
      </c>
      <c r="O8" s="19"/>
      <c r="P8" s="19"/>
      <c r="Q8" s="19"/>
      <c r="R8" s="19"/>
      <c r="S8" s="19"/>
      <c r="T8" s="10" t="e">
        <f t="shared" si="2"/>
        <v>#DIV/0!</v>
      </c>
      <c r="U8" s="64"/>
      <c r="V8" s="14"/>
      <c r="W8" s="13" t="e">
        <f t="shared" si="8"/>
        <v>#DIV/0!</v>
      </c>
      <c r="X8" s="65"/>
      <c r="Y8" s="11"/>
      <c r="Z8" s="12">
        <f t="shared" si="9"/>
        <v>0</v>
      </c>
      <c r="AA8" s="48" t="str">
        <f t="shared" si="3"/>
        <v>中文19</v>
      </c>
      <c r="AB8" s="48" t="str">
        <f t="shared" si="4"/>
        <v>English19</v>
      </c>
      <c r="AC8" s="48" t="str">
        <f t="shared" si="0"/>
        <v>E Co</v>
      </c>
      <c r="AD8" s="48" t="str">
        <f t="shared" si="5"/>
        <v>1252</v>
      </c>
      <c r="AE8" s="48" t="e">
        <f>VLOOKUP(N8,$A$36:$B$48,2)</f>
        <v>#DIV/0!</v>
      </c>
      <c r="AF8" s="48" t="e">
        <f>VLOOKUP(W8,$A$36:$B$48,2)</f>
        <v>#DIV/0!</v>
      </c>
      <c r="AG8" s="48" t="str">
        <f>VLOOKUP(Z8,$A$36:$B$48,2)</f>
        <v xml:space="preserve"> </v>
      </c>
      <c r="AH8" s="23" t="e">
        <f t="shared" si="6"/>
        <v>#DIV/0!</v>
      </c>
      <c r="AI8" s="48" t="e">
        <f>VLOOKUP(AH8,$A$36:$B$48,2)</f>
        <v>#DIV/0!</v>
      </c>
      <c r="AJ8" s="42" t="e">
        <f>VLOOKUP(AI8,$A$51:$B$62,2,FALSE)</f>
        <v>#DIV/0!</v>
      </c>
      <c r="AK8" s="42" t="e">
        <f>AVERAGE(AJ8,Unit4!AJ8,Unit3!AJ8,Unit2!AJ8,Unit1!AJ8)</f>
        <v>#DIV/0!</v>
      </c>
    </row>
    <row r="9" spans="1:37">
      <c r="A9" s="23" t="str">
        <f>Unit1!A9</f>
        <v>English20</v>
      </c>
      <c r="B9" s="23" t="str">
        <f>Unit1!B9</f>
        <v>中文20</v>
      </c>
      <c r="C9" s="23" t="str">
        <f>Unit1!C9</f>
        <v>E Co</v>
      </c>
      <c r="D9" s="23">
        <f>Unit1!D9</f>
        <v>0</v>
      </c>
      <c r="E9" s="23" t="str">
        <f>Unit1!E9</f>
        <v>1253</v>
      </c>
      <c r="F9" s="19"/>
      <c r="G9" s="19"/>
      <c r="H9" s="19"/>
      <c r="I9" s="19"/>
      <c r="J9" s="19"/>
      <c r="K9" s="10" t="e">
        <f t="shared" si="1"/>
        <v>#DIV/0!</v>
      </c>
      <c r="L9" s="64"/>
      <c r="M9" s="14"/>
      <c r="N9" s="12" t="e">
        <f t="shared" si="7"/>
        <v>#DIV/0!</v>
      </c>
      <c r="O9" s="19"/>
      <c r="P9" s="19"/>
      <c r="Q9" s="19"/>
      <c r="R9" s="19"/>
      <c r="S9" s="19"/>
      <c r="T9" s="10" t="e">
        <f t="shared" si="2"/>
        <v>#DIV/0!</v>
      </c>
      <c r="U9" s="64"/>
      <c r="V9" s="14"/>
      <c r="W9" s="13" t="e">
        <f t="shared" si="8"/>
        <v>#DIV/0!</v>
      </c>
      <c r="X9" s="65"/>
      <c r="Y9" s="11"/>
      <c r="Z9" s="12">
        <f t="shared" si="9"/>
        <v>0</v>
      </c>
      <c r="AA9" s="48" t="str">
        <f t="shared" si="3"/>
        <v>中文20</v>
      </c>
      <c r="AB9" s="48" t="str">
        <f t="shared" si="4"/>
        <v>English20</v>
      </c>
      <c r="AC9" s="48" t="str">
        <f t="shared" si="0"/>
        <v>E Co</v>
      </c>
      <c r="AD9" s="48" t="str">
        <f t="shared" si="5"/>
        <v>1253</v>
      </c>
      <c r="AE9" s="48" t="e">
        <f>VLOOKUP(N9,$A$36:$B$48,2)</f>
        <v>#DIV/0!</v>
      </c>
      <c r="AF9" s="48" t="e">
        <f>VLOOKUP(W9,$A$36:$B$48,2)</f>
        <v>#DIV/0!</v>
      </c>
      <c r="AG9" s="48" t="str">
        <f>VLOOKUP(Z9,$A$36:$B$48,2)</f>
        <v xml:space="preserve"> </v>
      </c>
      <c r="AH9" s="23" t="e">
        <f t="shared" si="6"/>
        <v>#DIV/0!</v>
      </c>
      <c r="AI9" s="48" t="e">
        <f>VLOOKUP(AH9,$A$36:$B$48,2)</f>
        <v>#DIV/0!</v>
      </c>
      <c r="AJ9" s="42" t="e">
        <f>VLOOKUP(AI9,$A$51:$B$62,2,FALSE)</f>
        <v>#DIV/0!</v>
      </c>
      <c r="AK9" s="42" t="e">
        <f>AVERAGE(AJ9,Unit4!AJ9,Unit3!AJ9,Unit2!AJ9,Unit1!AJ9)</f>
        <v>#DIV/0!</v>
      </c>
    </row>
    <row r="10" spans="1:37">
      <c r="A10" s="23" t="str">
        <f>Unit1!A10</f>
        <v>English21</v>
      </c>
      <c r="B10" s="23" t="str">
        <f>Unit1!B10</f>
        <v>中文21</v>
      </c>
      <c r="C10" s="23" t="str">
        <f>Unit1!C10</f>
        <v>E Co</v>
      </c>
      <c r="D10" s="23">
        <f>Unit1!D10</f>
        <v>0</v>
      </c>
      <c r="E10" s="23" t="str">
        <f>Unit1!E10</f>
        <v>1254</v>
      </c>
      <c r="F10" s="19"/>
      <c r="G10" s="19"/>
      <c r="H10" s="19"/>
      <c r="I10" s="19"/>
      <c r="J10" s="19"/>
      <c r="K10" s="10" t="e">
        <f t="shared" si="1"/>
        <v>#DIV/0!</v>
      </c>
      <c r="L10" s="64"/>
      <c r="M10" s="14"/>
      <c r="N10" s="12" t="e">
        <f t="shared" si="7"/>
        <v>#DIV/0!</v>
      </c>
      <c r="O10" s="19"/>
      <c r="P10" s="19"/>
      <c r="Q10" s="19"/>
      <c r="R10" s="19"/>
      <c r="S10" s="19"/>
      <c r="T10" s="10" t="e">
        <f t="shared" si="2"/>
        <v>#DIV/0!</v>
      </c>
      <c r="U10" s="64"/>
      <c r="V10" s="14"/>
      <c r="W10" s="13" t="e">
        <f t="shared" si="8"/>
        <v>#DIV/0!</v>
      </c>
      <c r="X10" s="65"/>
      <c r="Y10" s="11"/>
      <c r="Z10" s="12">
        <f t="shared" si="9"/>
        <v>0</v>
      </c>
      <c r="AA10" s="48" t="str">
        <f t="shared" si="3"/>
        <v>中文21</v>
      </c>
      <c r="AB10" s="48" t="str">
        <f t="shared" si="4"/>
        <v>English21</v>
      </c>
      <c r="AC10" s="48" t="str">
        <f t="shared" si="0"/>
        <v>E Co</v>
      </c>
      <c r="AD10" s="48" t="str">
        <f t="shared" si="5"/>
        <v>1254</v>
      </c>
      <c r="AE10" s="48" t="e">
        <f>VLOOKUP(N10,$A$36:$B$48,2)</f>
        <v>#DIV/0!</v>
      </c>
      <c r="AF10" s="48" t="e">
        <f>VLOOKUP(W10,$A$36:$B$48,2)</f>
        <v>#DIV/0!</v>
      </c>
      <c r="AG10" s="48" t="str">
        <f>VLOOKUP(Z10,$A$36:$B$48,2)</f>
        <v xml:space="preserve"> </v>
      </c>
      <c r="AH10" s="23" t="e">
        <f t="shared" si="6"/>
        <v>#DIV/0!</v>
      </c>
      <c r="AI10" s="48" t="e">
        <f>VLOOKUP(AH10,$A$36:$B$48,2)</f>
        <v>#DIV/0!</v>
      </c>
      <c r="AJ10" s="42" t="e">
        <f>VLOOKUP(AI10,$A$51:$B$62,2,FALSE)</f>
        <v>#DIV/0!</v>
      </c>
      <c r="AK10" s="42" t="e">
        <f>AVERAGE(AJ10,Unit4!AJ10,Unit3!AJ10,Unit2!AJ10,Unit1!AJ10)</f>
        <v>#DIV/0!</v>
      </c>
    </row>
    <row r="11" spans="1:37">
      <c r="A11" s="23" t="str">
        <f>Unit1!A11</f>
        <v>English22</v>
      </c>
      <c r="B11" s="23" t="str">
        <f>Unit1!B11</f>
        <v>中文22</v>
      </c>
      <c r="C11" s="23" t="str">
        <f>Unit1!C11</f>
        <v>E Co</v>
      </c>
      <c r="D11" s="23">
        <f>Unit1!D11</f>
        <v>0</v>
      </c>
      <c r="E11" s="23" t="str">
        <f>Unit1!E11</f>
        <v>1255</v>
      </c>
      <c r="F11" s="19"/>
      <c r="G11" s="19"/>
      <c r="H11" s="19"/>
      <c r="I11" s="19"/>
      <c r="J11" s="19"/>
      <c r="K11" s="10" t="e">
        <f t="shared" si="1"/>
        <v>#DIV/0!</v>
      </c>
      <c r="L11" s="64"/>
      <c r="M11" s="14"/>
      <c r="N11" s="12" t="e">
        <f t="shared" si="7"/>
        <v>#DIV/0!</v>
      </c>
      <c r="O11" s="19"/>
      <c r="P11" s="19"/>
      <c r="Q11" s="19"/>
      <c r="R11" s="19"/>
      <c r="S11" s="19"/>
      <c r="T11" s="10" t="e">
        <f t="shared" si="2"/>
        <v>#DIV/0!</v>
      </c>
      <c r="U11" s="64"/>
      <c r="V11" s="14"/>
      <c r="W11" s="13" t="e">
        <f t="shared" si="8"/>
        <v>#DIV/0!</v>
      </c>
      <c r="X11" s="65"/>
      <c r="Y11" s="11"/>
      <c r="Z11" s="12">
        <f t="shared" si="9"/>
        <v>0</v>
      </c>
      <c r="AA11" s="48" t="str">
        <f t="shared" si="3"/>
        <v>中文22</v>
      </c>
      <c r="AB11" s="48" t="str">
        <f t="shared" si="4"/>
        <v>English22</v>
      </c>
      <c r="AC11" s="48" t="str">
        <f t="shared" si="0"/>
        <v>E Co</v>
      </c>
      <c r="AD11" s="48" t="str">
        <f t="shared" si="5"/>
        <v>1255</v>
      </c>
      <c r="AE11" s="48" t="e">
        <f>VLOOKUP(N11,$A$36:$B$48,2)</f>
        <v>#DIV/0!</v>
      </c>
      <c r="AF11" s="48" t="e">
        <f>VLOOKUP(W11,$A$36:$B$48,2)</f>
        <v>#DIV/0!</v>
      </c>
      <c r="AG11" s="48" t="str">
        <f>VLOOKUP(Z11,$A$36:$B$48,2)</f>
        <v xml:space="preserve"> </v>
      </c>
      <c r="AH11" s="23" t="e">
        <f t="shared" si="6"/>
        <v>#DIV/0!</v>
      </c>
      <c r="AI11" s="48" t="e">
        <f>VLOOKUP(AH11,$A$36:$B$48,2)</f>
        <v>#DIV/0!</v>
      </c>
      <c r="AJ11" s="42" t="e">
        <f>VLOOKUP(AI11,$A$51:$B$62,2,FALSE)</f>
        <v>#DIV/0!</v>
      </c>
      <c r="AK11" s="42" t="e">
        <f>AVERAGE(AJ11,Unit4!AJ11,Unit3!AJ11,Unit2!AJ11,Unit1!AJ11)</f>
        <v>#DIV/0!</v>
      </c>
    </row>
    <row r="12" spans="1:37">
      <c r="A12" s="23" t="str">
        <f>Unit1!A12</f>
        <v>English23</v>
      </c>
      <c r="B12" s="23" t="str">
        <f>Unit1!B12</f>
        <v>中文23</v>
      </c>
      <c r="C12" s="23" t="str">
        <f>Unit1!C12</f>
        <v>E Co</v>
      </c>
      <c r="D12" s="23">
        <f>Unit1!D12</f>
        <v>0</v>
      </c>
      <c r="E12" s="23" t="str">
        <f>Unit1!E12</f>
        <v>1256</v>
      </c>
      <c r="F12" s="19"/>
      <c r="G12" s="19"/>
      <c r="H12" s="19"/>
      <c r="I12" s="19"/>
      <c r="J12" s="19"/>
      <c r="K12" s="10" t="e">
        <f t="shared" si="1"/>
        <v>#DIV/0!</v>
      </c>
      <c r="L12" s="64"/>
      <c r="M12" s="14"/>
      <c r="N12" s="12" t="e">
        <f t="shared" si="7"/>
        <v>#DIV/0!</v>
      </c>
      <c r="O12" s="19"/>
      <c r="P12" s="19"/>
      <c r="Q12" s="19"/>
      <c r="R12" s="19"/>
      <c r="S12" s="19"/>
      <c r="T12" s="10" t="e">
        <f t="shared" si="2"/>
        <v>#DIV/0!</v>
      </c>
      <c r="U12" s="64"/>
      <c r="V12" s="14"/>
      <c r="W12" s="13" t="e">
        <f t="shared" si="8"/>
        <v>#DIV/0!</v>
      </c>
      <c r="X12" s="65"/>
      <c r="Y12" s="11"/>
      <c r="Z12" s="12">
        <f t="shared" si="9"/>
        <v>0</v>
      </c>
      <c r="AA12" s="48" t="str">
        <f t="shared" si="3"/>
        <v>中文23</v>
      </c>
      <c r="AB12" s="48" t="str">
        <f t="shared" si="4"/>
        <v>English23</v>
      </c>
      <c r="AC12" s="48" t="str">
        <f t="shared" si="0"/>
        <v>E Co</v>
      </c>
      <c r="AD12" s="48" t="str">
        <f t="shared" si="5"/>
        <v>1256</v>
      </c>
      <c r="AE12" s="48" t="e">
        <f>VLOOKUP(N12,$A$36:$B$48,2)</f>
        <v>#DIV/0!</v>
      </c>
      <c r="AF12" s="48" t="e">
        <f>VLOOKUP(W12,$A$36:$B$48,2)</f>
        <v>#DIV/0!</v>
      </c>
      <c r="AG12" s="48" t="str">
        <f>VLOOKUP(Z12,$A$36:$B$48,2)</f>
        <v xml:space="preserve"> </v>
      </c>
      <c r="AH12" s="23" t="e">
        <f t="shared" si="6"/>
        <v>#DIV/0!</v>
      </c>
      <c r="AI12" s="48" t="e">
        <f>VLOOKUP(AH12,$A$36:$B$48,2)</f>
        <v>#DIV/0!</v>
      </c>
      <c r="AJ12" s="42" t="e">
        <f>VLOOKUP(AI12,$A$51:$B$62,2,FALSE)</f>
        <v>#DIV/0!</v>
      </c>
      <c r="AK12" s="42" t="e">
        <f>AVERAGE(AJ12,Unit4!AJ12,Unit3!AJ12,Unit2!AJ12,Unit1!AJ12)</f>
        <v>#DIV/0!</v>
      </c>
    </row>
    <row r="13" spans="1:37">
      <c r="A13" s="23" t="str">
        <f>Unit1!A13</f>
        <v>English24</v>
      </c>
      <c r="B13" s="23" t="str">
        <f>Unit1!B13</f>
        <v>中文24</v>
      </c>
      <c r="C13" s="23" t="str">
        <f>Unit1!C13</f>
        <v>E Co</v>
      </c>
      <c r="D13" s="23">
        <f>Unit1!D13</f>
        <v>0</v>
      </c>
      <c r="E13" s="23" t="str">
        <f>Unit1!E13</f>
        <v>1257</v>
      </c>
      <c r="F13" s="19"/>
      <c r="G13" s="19"/>
      <c r="H13" s="19"/>
      <c r="I13" s="19"/>
      <c r="J13" s="19"/>
      <c r="K13" s="10" t="e">
        <f t="shared" si="1"/>
        <v>#DIV/0!</v>
      </c>
      <c r="L13" s="64"/>
      <c r="M13" s="14"/>
      <c r="N13" s="12" t="e">
        <f t="shared" si="7"/>
        <v>#DIV/0!</v>
      </c>
      <c r="O13" s="19"/>
      <c r="P13" s="19"/>
      <c r="Q13" s="19"/>
      <c r="R13" s="19"/>
      <c r="S13" s="19"/>
      <c r="T13" s="10" t="e">
        <f t="shared" si="2"/>
        <v>#DIV/0!</v>
      </c>
      <c r="U13" s="64"/>
      <c r="V13" s="14"/>
      <c r="W13" s="13" t="e">
        <f t="shared" si="8"/>
        <v>#DIV/0!</v>
      </c>
      <c r="X13" s="65"/>
      <c r="Y13" s="11"/>
      <c r="Z13" s="12">
        <f t="shared" si="9"/>
        <v>0</v>
      </c>
      <c r="AA13" s="48" t="str">
        <f t="shared" si="3"/>
        <v>中文24</v>
      </c>
      <c r="AB13" s="48" t="str">
        <f t="shared" si="4"/>
        <v>English24</v>
      </c>
      <c r="AC13" s="48" t="str">
        <f t="shared" si="0"/>
        <v>E Co</v>
      </c>
      <c r="AD13" s="48" t="str">
        <f t="shared" si="5"/>
        <v>1257</v>
      </c>
      <c r="AE13" s="48" t="e">
        <f>VLOOKUP(N13,$A$36:$B$48,2)</f>
        <v>#DIV/0!</v>
      </c>
      <c r="AF13" s="48" t="e">
        <f>VLOOKUP(W13,$A$36:$B$48,2)</f>
        <v>#DIV/0!</v>
      </c>
      <c r="AG13" s="48" t="str">
        <f>VLOOKUP(Z13,$A$36:$B$48,2)</f>
        <v xml:space="preserve"> </v>
      </c>
      <c r="AH13" s="23" t="e">
        <f t="shared" si="6"/>
        <v>#DIV/0!</v>
      </c>
      <c r="AI13" s="48" t="e">
        <f>VLOOKUP(AH13,$A$36:$B$48,2)</f>
        <v>#DIV/0!</v>
      </c>
      <c r="AJ13" s="42" t="e">
        <f>VLOOKUP(AI13,$A$51:$B$62,2,FALSE)</f>
        <v>#DIV/0!</v>
      </c>
      <c r="AK13" s="42" t="e">
        <f>AVERAGE(AJ13,Unit4!AJ13,Unit3!AJ13,Unit2!AJ13,Unit1!AJ13)</f>
        <v>#DIV/0!</v>
      </c>
    </row>
    <row r="14" spans="1:37">
      <c r="A14" s="23" t="str">
        <f>Unit1!A14</f>
        <v>English25</v>
      </c>
      <c r="B14" s="23" t="str">
        <f>Unit1!B14</f>
        <v>中文25</v>
      </c>
      <c r="C14" s="23" t="str">
        <f>Unit1!C14</f>
        <v>E Co</v>
      </c>
      <c r="D14" s="23">
        <f>Unit1!D14</f>
        <v>0</v>
      </c>
      <c r="E14" s="23" t="str">
        <f>Unit1!E14</f>
        <v>1258</v>
      </c>
      <c r="F14" s="19"/>
      <c r="G14" s="19"/>
      <c r="H14" s="19"/>
      <c r="I14" s="19"/>
      <c r="J14" s="19"/>
      <c r="K14" s="10" t="e">
        <f t="shared" si="1"/>
        <v>#DIV/0!</v>
      </c>
      <c r="L14" s="64"/>
      <c r="M14" s="14"/>
      <c r="N14" s="12" t="e">
        <f t="shared" si="7"/>
        <v>#DIV/0!</v>
      </c>
      <c r="O14" s="19"/>
      <c r="P14" s="19"/>
      <c r="Q14" s="19"/>
      <c r="R14" s="19"/>
      <c r="S14" s="19"/>
      <c r="T14" s="10" t="e">
        <f t="shared" si="2"/>
        <v>#DIV/0!</v>
      </c>
      <c r="U14" s="64"/>
      <c r="V14" s="14"/>
      <c r="W14" s="13" t="e">
        <f t="shared" si="8"/>
        <v>#DIV/0!</v>
      </c>
      <c r="X14" s="65"/>
      <c r="Y14" s="11"/>
      <c r="Z14" s="12">
        <f t="shared" si="9"/>
        <v>0</v>
      </c>
      <c r="AA14" s="48" t="str">
        <f t="shared" si="3"/>
        <v>中文25</v>
      </c>
      <c r="AB14" s="48" t="str">
        <f t="shared" si="4"/>
        <v>English25</v>
      </c>
      <c r="AC14" s="48" t="str">
        <f t="shared" si="0"/>
        <v>E Co</v>
      </c>
      <c r="AD14" s="48" t="str">
        <f t="shared" si="5"/>
        <v>1258</v>
      </c>
      <c r="AE14" s="48" t="e">
        <f>VLOOKUP(N14,$A$36:$B$48,2)</f>
        <v>#DIV/0!</v>
      </c>
      <c r="AF14" s="48" t="e">
        <f>VLOOKUP(W14,$A$36:$B$48,2)</f>
        <v>#DIV/0!</v>
      </c>
      <c r="AG14" s="48" t="str">
        <f>VLOOKUP(Z14,$A$36:$B$48,2)</f>
        <v xml:space="preserve"> </v>
      </c>
      <c r="AH14" s="23" t="e">
        <f t="shared" si="6"/>
        <v>#DIV/0!</v>
      </c>
      <c r="AI14" s="48" t="e">
        <f>VLOOKUP(AH14,$A$36:$B$48,2)</f>
        <v>#DIV/0!</v>
      </c>
      <c r="AJ14" s="42" t="e">
        <f>VLOOKUP(AI14,$A$51:$B$62,2,FALSE)</f>
        <v>#DIV/0!</v>
      </c>
      <c r="AK14" s="42" t="e">
        <f>AVERAGE(AJ14,Unit4!AJ14,Unit3!AJ14,Unit2!AJ14,Unit1!AJ14)</f>
        <v>#DIV/0!</v>
      </c>
    </row>
    <row r="15" spans="1:37">
      <c r="A15" s="23" t="str">
        <f>Unit1!A15</f>
        <v>English26</v>
      </c>
      <c r="B15" s="23" t="str">
        <f>Unit1!B15</f>
        <v>中文26</v>
      </c>
      <c r="C15" s="23" t="str">
        <f>Unit1!C15</f>
        <v>E Co</v>
      </c>
      <c r="D15" s="23">
        <f>Unit1!D15</f>
        <v>0</v>
      </c>
      <c r="E15" s="23" t="str">
        <f>Unit1!E15</f>
        <v>1259</v>
      </c>
      <c r="F15" s="19"/>
      <c r="G15" s="19"/>
      <c r="H15" s="19"/>
      <c r="I15" s="19"/>
      <c r="J15" s="19"/>
      <c r="K15" s="10" t="e">
        <f t="shared" si="1"/>
        <v>#DIV/0!</v>
      </c>
      <c r="L15" s="64"/>
      <c r="M15" s="14"/>
      <c r="N15" s="12" t="e">
        <f t="shared" si="7"/>
        <v>#DIV/0!</v>
      </c>
      <c r="O15" s="19"/>
      <c r="P15" s="19"/>
      <c r="Q15" s="19"/>
      <c r="R15" s="19"/>
      <c r="S15" s="19"/>
      <c r="T15" s="10" t="e">
        <f t="shared" si="2"/>
        <v>#DIV/0!</v>
      </c>
      <c r="U15" s="64"/>
      <c r="V15" s="14"/>
      <c r="W15" s="13" t="e">
        <f t="shared" si="8"/>
        <v>#DIV/0!</v>
      </c>
      <c r="X15" s="65"/>
      <c r="Y15" s="11"/>
      <c r="Z15" s="12">
        <f t="shared" si="9"/>
        <v>0</v>
      </c>
      <c r="AA15" s="48" t="str">
        <f t="shared" si="3"/>
        <v>中文26</v>
      </c>
      <c r="AB15" s="48" t="str">
        <f t="shared" si="4"/>
        <v>English26</v>
      </c>
      <c r="AC15" s="48" t="str">
        <f t="shared" si="0"/>
        <v>E Co</v>
      </c>
      <c r="AD15" s="48" t="str">
        <f t="shared" si="5"/>
        <v>1259</v>
      </c>
      <c r="AE15" s="48" t="e">
        <f>VLOOKUP(N15,$A$36:$B$48,2)</f>
        <v>#DIV/0!</v>
      </c>
      <c r="AF15" s="48" t="e">
        <f>VLOOKUP(W15,$A$36:$B$48,2)</f>
        <v>#DIV/0!</v>
      </c>
      <c r="AG15" s="48" t="str">
        <f>VLOOKUP(Z15,$A$36:$B$48,2)</f>
        <v xml:space="preserve"> </v>
      </c>
      <c r="AH15" s="23" t="e">
        <f t="shared" si="6"/>
        <v>#DIV/0!</v>
      </c>
      <c r="AI15" s="48" t="e">
        <f>VLOOKUP(AH15,$A$36:$B$48,2)</f>
        <v>#DIV/0!</v>
      </c>
      <c r="AJ15" s="42" t="e">
        <f>VLOOKUP(AI15,$A$51:$B$62,2,FALSE)</f>
        <v>#DIV/0!</v>
      </c>
      <c r="AK15" s="42" t="e">
        <f>AVERAGE(AJ15,Unit4!AJ15,Unit3!AJ15,Unit2!AJ15,Unit1!AJ15)</f>
        <v>#DIV/0!</v>
      </c>
    </row>
    <row r="16" spans="1:37">
      <c r="A16" s="23" t="str">
        <f>Unit1!A16</f>
        <v>English27</v>
      </c>
      <c r="B16" s="23" t="str">
        <f>Unit1!B16</f>
        <v>中文27</v>
      </c>
      <c r="C16" s="23" t="str">
        <f>Unit1!C16</f>
        <v>E Co</v>
      </c>
      <c r="D16" s="23">
        <f>Unit1!D16</f>
        <v>0</v>
      </c>
      <c r="E16" s="23" t="str">
        <f>Unit1!E16</f>
        <v>1260</v>
      </c>
      <c r="F16" s="19"/>
      <c r="G16" s="19"/>
      <c r="H16" s="19"/>
      <c r="I16" s="19"/>
      <c r="J16" s="19"/>
      <c r="K16" s="10" t="e">
        <f t="shared" si="1"/>
        <v>#DIV/0!</v>
      </c>
      <c r="L16" s="64"/>
      <c r="M16" s="14"/>
      <c r="N16" s="12" t="e">
        <f t="shared" si="7"/>
        <v>#DIV/0!</v>
      </c>
      <c r="O16" s="19"/>
      <c r="P16" s="19"/>
      <c r="Q16" s="19"/>
      <c r="R16" s="19"/>
      <c r="S16" s="19"/>
      <c r="T16" s="10" t="e">
        <f t="shared" si="2"/>
        <v>#DIV/0!</v>
      </c>
      <c r="U16" s="64"/>
      <c r="V16" s="14"/>
      <c r="W16" s="13" t="e">
        <f t="shared" si="8"/>
        <v>#DIV/0!</v>
      </c>
      <c r="X16" s="65"/>
      <c r="Y16" s="11"/>
      <c r="Z16" s="12">
        <f t="shared" si="9"/>
        <v>0</v>
      </c>
      <c r="AA16" s="48" t="str">
        <f t="shared" si="3"/>
        <v>中文27</v>
      </c>
      <c r="AB16" s="48" t="str">
        <f t="shared" si="4"/>
        <v>English27</v>
      </c>
      <c r="AC16" s="48" t="str">
        <f t="shared" si="0"/>
        <v>E Co</v>
      </c>
      <c r="AD16" s="48" t="str">
        <f t="shared" si="5"/>
        <v>1260</v>
      </c>
      <c r="AE16" s="48" t="e">
        <f>VLOOKUP(N16,$A$36:$B$48,2)</f>
        <v>#DIV/0!</v>
      </c>
      <c r="AF16" s="48" t="e">
        <f>VLOOKUP(W16,$A$36:$B$48,2)</f>
        <v>#DIV/0!</v>
      </c>
      <c r="AG16" s="48" t="str">
        <f>VLOOKUP(Z16,$A$36:$B$48,2)</f>
        <v xml:space="preserve"> </v>
      </c>
      <c r="AH16" s="23" t="e">
        <f t="shared" si="6"/>
        <v>#DIV/0!</v>
      </c>
      <c r="AI16" s="48" t="e">
        <f>VLOOKUP(AH16,$A$36:$B$48,2)</f>
        <v>#DIV/0!</v>
      </c>
      <c r="AJ16" s="42" t="e">
        <f>VLOOKUP(AI16,$A$51:$B$62,2,FALSE)</f>
        <v>#DIV/0!</v>
      </c>
      <c r="AK16" s="42" t="e">
        <f>AVERAGE(AJ16,Unit4!AJ16,Unit3!AJ16,Unit2!AJ16,Unit1!AJ16)</f>
        <v>#DIV/0!</v>
      </c>
    </row>
    <row r="17" spans="1:37">
      <c r="A17" s="23" t="str">
        <f>Unit1!A17</f>
        <v>English28</v>
      </c>
      <c r="B17" s="23" t="str">
        <f>Unit1!B17</f>
        <v>中文28</v>
      </c>
      <c r="C17" s="23" t="str">
        <f>Unit1!C17</f>
        <v>E Co</v>
      </c>
      <c r="D17" s="23">
        <f>Unit1!D17</f>
        <v>0</v>
      </c>
      <c r="E17" s="23" t="str">
        <f>Unit1!E17</f>
        <v>1261</v>
      </c>
      <c r="F17" s="19"/>
      <c r="G17" s="19"/>
      <c r="H17" s="19"/>
      <c r="I17" s="19"/>
      <c r="J17" s="19"/>
      <c r="K17" s="10" t="e">
        <f t="shared" si="1"/>
        <v>#DIV/0!</v>
      </c>
      <c r="L17" s="64"/>
      <c r="M17" s="14"/>
      <c r="N17" s="12" t="e">
        <f t="shared" si="7"/>
        <v>#DIV/0!</v>
      </c>
      <c r="O17" s="19"/>
      <c r="P17" s="19"/>
      <c r="Q17" s="19"/>
      <c r="R17" s="19"/>
      <c r="S17" s="19"/>
      <c r="T17" s="10" t="e">
        <f t="shared" si="2"/>
        <v>#DIV/0!</v>
      </c>
      <c r="U17" s="64"/>
      <c r="V17" s="14"/>
      <c r="W17" s="13" t="e">
        <f t="shared" si="8"/>
        <v>#DIV/0!</v>
      </c>
      <c r="X17" s="65"/>
      <c r="Y17" s="11"/>
      <c r="Z17" s="12">
        <f t="shared" si="9"/>
        <v>0</v>
      </c>
      <c r="AA17" s="48" t="str">
        <f t="shared" si="3"/>
        <v>中文28</v>
      </c>
      <c r="AB17" s="48" t="str">
        <f t="shared" si="4"/>
        <v>English28</v>
      </c>
      <c r="AC17" s="48" t="str">
        <f t="shared" si="0"/>
        <v>E Co</v>
      </c>
      <c r="AD17" s="48" t="str">
        <f t="shared" si="5"/>
        <v>1261</v>
      </c>
      <c r="AE17" s="48" t="e">
        <f>VLOOKUP(N17,$A$36:$B$48,2)</f>
        <v>#DIV/0!</v>
      </c>
      <c r="AF17" s="48" t="e">
        <f>VLOOKUP(W17,$A$36:$B$48,2)</f>
        <v>#DIV/0!</v>
      </c>
      <c r="AG17" s="48" t="str">
        <f>VLOOKUP(Z17,$A$36:$B$48,2)</f>
        <v xml:space="preserve"> </v>
      </c>
      <c r="AH17" s="23" t="e">
        <f t="shared" si="6"/>
        <v>#DIV/0!</v>
      </c>
      <c r="AI17" s="48" t="e">
        <f>VLOOKUP(AH17,$A$36:$B$48,2)</f>
        <v>#DIV/0!</v>
      </c>
      <c r="AJ17" s="42" t="e">
        <f>VLOOKUP(AI17,$A$51:$B$62,2,FALSE)</f>
        <v>#DIV/0!</v>
      </c>
      <c r="AK17" s="42" t="e">
        <f>AVERAGE(AJ17,Unit4!AJ17,Unit3!AJ17,Unit2!AJ17,Unit1!AJ17)</f>
        <v>#DIV/0!</v>
      </c>
    </row>
    <row r="18" spans="1:37">
      <c r="A18" s="23" t="str">
        <f>Unit1!A18</f>
        <v>English29</v>
      </c>
      <c r="B18" s="23" t="str">
        <f>Unit1!B18</f>
        <v>中文29</v>
      </c>
      <c r="C18" s="23" t="str">
        <f>Unit1!C18</f>
        <v>E Co</v>
      </c>
      <c r="D18" s="23">
        <f>Unit1!D18</f>
        <v>0</v>
      </c>
      <c r="E18" s="23" t="str">
        <f>Unit1!E18</f>
        <v>1262</v>
      </c>
      <c r="F18" s="19"/>
      <c r="G18" s="19"/>
      <c r="H18" s="19"/>
      <c r="I18" s="19"/>
      <c r="J18" s="19"/>
      <c r="K18" s="10" t="e">
        <f t="shared" si="1"/>
        <v>#DIV/0!</v>
      </c>
      <c r="L18" s="64"/>
      <c r="M18" s="14"/>
      <c r="N18" s="12" t="e">
        <f t="shared" si="7"/>
        <v>#DIV/0!</v>
      </c>
      <c r="O18" s="19"/>
      <c r="P18" s="19"/>
      <c r="Q18" s="19"/>
      <c r="R18" s="19"/>
      <c r="S18" s="19"/>
      <c r="T18" s="10" t="e">
        <f t="shared" si="2"/>
        <v>#DIV/0!</v>
      </c>
      <c r="U18" s="64"/>
      <c r="V18" s="14"/>
      <c r="W18" s="13" t="e">
        <f t="shared" si="8"/>
        <v>#DIV/0!</v>
      </c>
      <c r="X18" s="65"/>
      <c r="Y18" s="11"/>
      <c r="Z18" s="12">
        <f t="shared" si="9"/>
        <v>0</v>
      </c>
      <c r="AA18" s="48" t="str">
        <f t="shared" si="3"/>
        <v>中文29</v>
      </c>
      <c r="AB18" s="48" t="str">
        <f t="shared" si="4"/>
        <v>English29</v>
      </c>
      <c r="AC18" s="48" t="str">
        <f t="shared" si="0"/>
        <v>E Co</v>
      </c>
      <c r="AD18" s="48" t="str">
        <f t="shared" si="5"/>
        <v>1262</v>
      </c>
      <c r="AE18" s="48" t="e">
        <f>VLOOKUP(N18,$A$36:$B$48,2)</f>
        <v>#DIV/0!</v>
      </c>
      <c r="AF18" s="48" t="e">
        <f>VLOOKUP(W18,$A$36:$B$48,2)</f>
        <v>#DIV/0!</v>
      </c>
      <c r="AG18" s="48" t="str">
        <f>VLOOKUP(Z18,$A$36:$B$48,2)</f>
        <v xml:space="preserve"> </v>
      </c>
      <c r="AH18" s="23" t="e">
        <f t="shared" si="6"/>
        <v>#DIV/0!</v>
      </c>
      <c r="AI18" s="48" t="e">
        <f>VLOOKUP(AH18,$A$36:$B$48,2)</f>
        <v>#DIV/0!</v>
      </c>
      <c r="AJ18" s="42" t="e">
        <f>VLOOKUP(AI18,$A$51:$B$62,2,FALSE)</f>
        <v>#DIV/0!</v>
      </c>
      <c r="AK18" s="42" t="e">
        <f>AVERAGE(AJ18,Unit4!AJ18,Unit3!AJ18,Unit2!AJ18,Unit1!AJ18)</f>
        <v>#DIV/0!</v>
      </c>
    </row>
    <row r="19" spans="1:37">
      <c r="A19" s="23" t="str">
        <f>Unit1!A19</f>
        <v>English30</v>
      </c>
      <c r="B19" s="23" t="str">
        <f>Unit1!B19</f>
        <v>中文30</v>
      </c>
      <c r="C19" s="23" t="str">
        <f>Unit1!C19</f>
        <v>E Co</v>
      </c>
      <c r="D19" s="23">
        <f>Unit1!D19</f>
        <v>0</v>
      </c>
      <c r="E19" s="23" t="str">
        <f>Unit1!E19</f>
        <v>1263</v>
      </c>
      <c r="F19" s="19"/>
      <c r="G19" s="19"/>
      <c r="H19" s="19"/>
      <c r="I19" s="19"/>
      <c r="J19" s="19"/>
      <c r="K19" s="10" t="e">
        <f t="shared" si="1"/>
        <v>#DIV/0!</v>
      </c>
      <c r="L19" s="64"/>
      <c r="M19" s="14"/>
      <c r="N19" s="12" t="e">
        <f t="shared" si="7"/>
        <v>#DIV/0!</v>
      </c>
      <c r="O19" s="19"/>
      <c r="P19" s="19"/>
      <c r="Q19" s="19"/>
      <c r="R19" s="19"/>
      <c r="S19" s="19"/>
      <c r="T19" s="10" t="e">
        <f t="shared" si="2"/>
        <v>#DIV/0!</v>
      </c>
      <c r="U19" s="64"/>
      <c r="V19" s="14"/>
      <c r="W19" s="13" t="e">
        <f t="shared" si="8"/>
        <v>#DIV/0!</v>
      </c>
      <c r="X19" s="65"/>
      <c r="Y19" s="11"/>
      <c r="Z19" s="12">
        <f t="shared" si="9"/>
        <v>0</v>
      </c>
      <c r="AA19" s="48" t="str">
        <f t="shared" si="3"/>
        <v>中文30</v>
      </c>
      <c r="AB19" s="48" t="str">
        <f t="shared" si="4"/>
        <v>English30</v>
      </c>
      <c r="AC19" s="48" t="str">
        <f t="shared" si="0"/>
        <v>E Co</v>
      </c>
      <c r="AD19" s="48" t="str">
        <f t="shared" si="5"/>
        <v>1263</v>
      </c>
      <c r="AE19" s="48" t="e">
        <f>VLOOKUP(N19,$A$36:$B$48,2)</f>
        <v>#DIV/0!</v>
      </c>
      <c r="AF19" s="48" t="e">
        <f>VLOOKUP(W19,$A$36:$B$48,2)</f>
        <v>#DIV/0!</v>
      </c>
      <c r="AG19" s="48" t="str">
        <f>VLOOKUP(Z19,$A$36:$B$48,2)</f>
        <v xml:space="preserve"> </v>
      </c>
      <c r="AH19" s="23" t="e">
        <f t="shared" si="6"/>
        <v>#DIV/0!</v>
      </c>
      <c r="AI19" s="48" t="e">
        <f>VLOOKUP(AH19,$A$36:$B$48,2)</f>
        <v>#DIV/0!</v>
      </c>
      <c r="AJ19" s="42" t="e">
        <f>VLOOKUP(AI19,$A$51:$B$62,2,FALSE)</f>
        <v>#DIV/0!</v>
      </c>
      <c r="AK19" s="42" t="e">
        <f>AVERAGE(AJ19,Unit4!AJ19,Unit3!AJ19,Unit2!AJ19,Unit1!AJ19)</f>
        <v>#DIV/0!</v>
      </c>
    </row>
    <row r="20" spans="1:37">
      <c r="A20" s="23"/>
      <c r="B20" s="42"/>
      <c r="C20" s="23"/>
      <c r="D20" s="42"/>
      <c r="E20" s="41"/>
      <c r="F20" s="21"/>
      <c r="G20" s="21"/>
      <c r="H20" s="21"/>
      <c r="I20" s="21"/>
      <c r="J20" s="21"/>
      <c r="K20" s="17"/>
      <c r="L20" s="17"/>
      <c r="M20" s="16"/>
      <c r="N20" s="17"/>
      <c r="O20" s="21"/>
      <c r="P20" s="21"/>
      <c r="Q20" s="21"/>
      <c r="R20" s="21"/>
      <c r="S20" s="21"/>
      <c r="T20" s="17"/>
      <c r="U20" s="17"/>
      <c r="V20" s="16"/>
      <c r="W20" s="18"/>
      <c r="X20" s="16"/>
      <c r="Y20" s="17"/>
      <c r="Z20" s="17"/>
      <c r="AA20" s="16">
        <f t="shared" si="3"/>
        <v>0</v>
      </c>
      <c r="AB20" s="16"/>
      <c r="AC20" s="16"/>
      <c r="AD20" s="16"/>
      <c r="AE20" s="16"/>
      <c r="AF20" s="16"/>
      <c r="AG20" s="16"/>
      <c r="AH20" s="49"/>
      <c r="AI20" s="16" t="str">
        <f>VLOOKUP(Unit1!AH20,$A$36:$B$48,2)</f>
        <v xml:space="preserve"> </v>
      </c>
      <c r="AJ20" s="42"/>
      <c r="AK20" s="42"/>
    </row>
    <row r="21" spans="1:37">
      <c r="A21" s="43"/>
      <c r="B21" s="43" t="s">
        <v>81</v>
      </c>
      <c r="C21" s="43"/>
      <c r="D21" s="58"/>
      <c r="E21" s="43"/>
      <c r="F21" s="43"/>
      <c r="G21" s="43"/>
      <c r="H21" s="43"/>
      <c r="I21" s="43"/>
      <c r="J21" s="43"/>
      <c r="K21" s="50" t="e">
        <f>AVERAGE(F21:J21)</f>
        <v>#DIV/0!</v>
      </c>
      <c r="L21" s="50"/>
      <c r="M21" s="51">
        <f>AVERAGE(M5:M19)</f>
        <v>85</v>
      </c>
      <c r="N21" s="51" t="e">
        <f>AVERAGE(N5:N19)</f>
        <v>#DIV/0!</v>
      </c>
      <c r="O21" s="43"/>
      <c r="P21" s="43"/>
      <c r="Q21" s="43"/>
      <c r="R21" s="43"/>
      <c r="S21" s="43"/>
      <c r="T21" s="43" t="e">
        <f t="shared" ref="T21:AK21" si="10">AVERAGE(T5:T19)</f>
        <v>#DIV/0!</v>
      </c>
      <c r="U21" s="43"/>
      <c r="V21" s="43">
        <f t="shared" si="10"/>
        <v>80</v>
      </c>
      <c r="W21" s="43" t="e">
        <f t="shared" si="10"/>
        <v>#DIV/0!</v>
      </c>
      <c r="X21" s="43">
        <f t="shared" si="10"/>
        <v>91</v>
      </c>
      <c r="Y21" s="43"/>
      <c r="Z21" s="43">
        <f t="shared" si="10"/>
        <v>5.5533333333333328</v>
      </c>
      <c r="AA21" s="43"/>
      <c r="AB21" s="43"/>
      <c r="AC21" s="43"/>
      <c r="AD21" s="43"/>
      <c r="AE21" s="43"/>
      <c r="AF21" s="43"/>
      <c r="AG21" s="43"/>
      <c r="AH21" s="43" t="e">
        <f t="shared" si="10"/>
        <v>#DIV/0!</v>
      </c>
      <c r="AI21" s="43" t="e">
        <f t="shared" si="10"/>
        <v>#DIV/0!</v>
      </c>
      <c r="AJ21" s="43" t="e">
        <f t="shared" si="10"/>
        <v>#DIV/0!</v>
      </c>
      <c r="AK21" s="43" t="e">
        <f t="shared" si="10"/>
        <v>#DIV/0!</v>
      </c>
    </row>
    <row r="30" spans="1:37">
      <c r="A30" s="24"/>
      <c r="B30" s="24"/>
      <c r="C30" s="24"/>
      <c r="D30" s="34"/>
    </row>
    <row r="31" spans="1:37">
      <c r="A31" s="25"/>
      <c r="B31" s="24"/>
      <c r="C31" s="25"/>
      <c r="D31" s="34"/>
    </row>
    <row r="32" spans="1:37">
      <c r="A32" s="24"/>
      <c r="B32" s="24"/>
      <c r="C32" s="24"/>
      <c r="D32" s="34"/>
    </row>
    <row r="33" spans="1:4">
      <c r="A33" s="24"/>
      <c r="B33" s="24"/>
      <c r="C33" s="24"/>
      <c r="D33" s="34"/>
    </row>
    <row r="34" spans="1:4">
      <c r="A34" s="24"/>
      <c r="B34" s="24"/>
      <c r="C34" s="24"/>
      <c r="D34" s="34"/>
    </row>
    <row r="35" spans="1:4">
      <c r="A35" s="26" t="s">
        <v>82</v>
      </c>
      <c r="B35" s="27" t="s">
        <v>83</v>
      </c>
      <c r="C35" s="26"/>
      <c r="D35" s="70"/>
    </row>
    <row r="36" spans="1:4">
      <c r="A36" s="28">
        <v>0</v>
      </c>
      <c r="B36" s="29" t="s">
        <v>84</v>
      </c>
      <c r="C36" s="28"/>
      <c r="D36" s="32"/>
    </row>
    <row r="37" spans="1:4">
      <c r="A37" s="28">
        <v>1</v>
      </c>
      <c r="B37" s="29" t="s">
        <v>85</v>
      </c>
      <c r="C37" s="28"/>
      <c r="D37" s="32"/>
    </row>
    <row r="38" spans="1:4">
      <c r="A38" s="28">
        <v>60</v>
      </c>
      <c r="B38" s="62" t="s">
        <v>86</v>
      </c>
      <c r="C38" s="28"/>
      <c r="D38" s="32"/>
    </row>
    <row r="39" spans="1:4">
      <c r="A39" s="28">
        <v>63</v>
      </c>
      <c r="B39" s="29" t="s">
        <v>87</v>
      </c>
      <c r="C39" s="28"/>
      <c r="D39" s="32"/>
    </row>
    <row r="40" spans="1:4">
      <c r="A40" s="28">
        <v>67</v>
      </c>
      <c r="B40" s="62" t="s">
        <v>88</v>
      </c>
      <c r="C40" s="28"/>
      <c r="D40" s="32"/>
    </row>
    <row r="41" spans="1:4">
      <c r="A41" s="28">
        <v>70</v>
      </c>
      <c r="B41" s="29" t="s">
        <v>89</v>
      </c>
      <c r="C41" s="28"/>
      <c r="D41" s="32"/>
    </row>
    <row r="42" spans="1:4">
      <c r="A42" s="28">
        <v>74</v>
      </c>
      <c r="B42" s="29" t="s">
        <v>90</v>
      </c>
      <c r="C42" s="28"/>
      <c r="D42" s="32"/>
    </row>
    <row r="43" spans="1:4">
      <c r="A43" s="28">
        <v>78</v>
      </c>
      <c r="B43" s="29" t="s">
        <v>91</v>
      </c>
      <c r="C43" s="28"/>
      <c r="D43" s="32"/>
    </row>
    <row r="44" spans="1:4">
      <c r="A44" s="28">
        <v>82</v>
      </c>
      <c r="B44" s="29" t="s">
        <v>92</v>
      </c>
      <c r="C44" s="28"/>
      <c r="D44" s="32"/>
    </row>
    <row r="45" spans="1:4">
      <c r="A45" s="28">
        <v>85</v>
      </c>
      <c r="B45" s="29" t="s">
        <v>93</v>
      </c>
      <c r="C45" s="28"/>
      <c r="D45" s="32"/>
    </row>
    <row r="46" spans="1:4">
      <c r="A46" s="28">
        <v>88</v>
      </c>
      <c r="B46" s="29" t="s">
        <v>94</v>
      </c>
      <c r="C46" s="28"/>
      <c r="D46" s="32"/>
    </row>
    <row r="47" spans="1:4">
      <c r="A47" s="28">
        <v>92</v>
      </c>
      <c r="B47" s="29" t="s">
        <v>95</v>
      </c>
      <c r="C47" s="28"/>
      <c r="D47" s="32"/>
    </row>
    <row r="48" spans="1:4">
      <c r="A48" s="28">
        <v>95</v>
      </c>
      <c r="B48" s="29" t="s">
        <v>96</v>
      </c>
      <c r="C48" s="28"/>
      <c r="D48" s="32"/>
    </row>
    <row r="50" spans="1:4">
      <c r="A50" s="1" t="s">
        <v>5</v>
      </c>
      <c r="B50" s="1"/>
      <c r="C50" s="1"/>
    </row>
    <row r="51" spans="1:4">
      <c r="A51" s="34" t="s">
        <v>96</v>
      </c>
      <c r="B51" s="1">
        <v>4</v>
      </c>
      <c r="C51" s="34"/>
      <c r="D51" s="34"/>
    </row>
    <row r="52" spans="1:4">
      <c r="A52" s="34" t="s">
        <v>95</v>
      </c>
      <c r="B52" s="1">
        <v>3.67</v>
      </c>
      <c r="C52" s="34"/>
      <c r="D52" s="34"/>
    </row>
    <row r="53" spans="1:4">
      <c r="A53" s="34" t="s">
        <v>94</v>
      </c>
      <c r="B53" s="1">
        <v>3.33</v>
      </c>
      <c r="C53" s="34"/>
      <c r="D53" s="34"/>
    </row>
    <row r="54" spans="1:4">
      <c r="A54" s="34" t="s">
        <v>93</v>
      </c>
      <c r="B54" s="1">
        <v>3</v>
      </c>
      <c r="C54" s="34"/>
      <c r="D54" s="34"/>
    </row>
    <row r="55" spans="1:4">
      <c r="A55" s="34" t="s">
        <v>92</v>
      </c>
      <c r="B55" s="1">
        <v>2.67</v>
      </c>
      <c r="C55" s="34"/>
      <c r="D55" s="34"/>
    </row>
    <row r="56" spans="1:4">
      <c r="A56" s="34" t="s">
        <v>91</v>
      </c>
      <c r="B56" s="1">
        <v>2.33</v>
      </c>
      <c r="C56" s="34"/>
      <c r="D56" s="34"/>
    </row>
    <row r="57" spans="1:4">
      <c r="A57" s="34" t="s">
        <v>90</v>
      </c>
      <c r="B57" s="1">
        <v>2</v>
      </c>
      <c r="C57" s="34"/>
      <c r="D57" s="34"/>
    </row>
    <row r="58" spans="1:4">
      <c r="A58" s="34" t="s">
        <v>89</v>
      </c>
      <c r="B58" s="1">
        <v>1.67</v>
      </c>
      <c r="C58" s="34"/>
      <c r="D58" s="34"/>
    </row>
    <row r="59" spans="1:4">
      <c r="A59" s="34" t="s">
        <v>88</v>
      </c>
      <c r="B59" s="1">
        <v>1.33</v>
      </c>
      <c r="C59" s="34"/>
      <c r="D59" s="34"/>
    </row>
    <row r="60" spans="1:4">
      <c r="A60" s="34" t="s">
        <v>87</v>
      </c>
      <c r="B60" s="1">
        <v>1</v>
      </c>
      <c r="C60" s="34"/>
      <c r="D60" s="34"/>
    </row>
    <row r="61" spans="1:4">
      <c r="A61" s="34" t="s">
        <v>86</v>
      </c>
      <c r="B61" s="1">
        <v>0.67</v>
      </c>
      <c r="C61" s="34"/>
      <c r="D61" s="34"/>
    </row>
    <row r="62" spans="1:4">
      <c r="A62" s="34" t="s">
        <v>85</v>
      </c>
      <c r="B62" s="1">
        <v>0</v>
      </c>
      <c r="C62" s="34"/>
      <c r="D62" s="34"/>
    </row>
  </sheetData>
  <phoneticPr fontId="0" type="noConversion"/>
  <conditionalFormatting sqref="AC4 T21:AK21 T5:AG20 AI5:AI20 F5:S21">
    <cfRule type="cellIs" dxfId="2" priority="1" stopIfTrue="1" operator="lessThan">
      <formula>74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2"/>
  <sheetViews>
    <sheetView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C3" sqref="C3"/>
    </sheetView>
  </sheetViews>
  <sheetFormatPr baseColWidth="10" defaultColWidth="8.83203125" defaultRowHeight="13"/>
  <cols>
    <col min="1" max="1" width="13.5" customWidth="1"/>
    <col min="3" max="3" width="13.5" customWidth="1"/>
    <col min="4" max="4" width="6" customWidth="1"/>
    <col min="5" max="5" width="9.5" customWidth="1"/>
    <col min="6" max="6" width="10" customWidth="1"/>
    <col min="7" max="7" width="8.5" customWidth="1"/>
    <col min="8" max="10" width="9.33203125" customWidth="1"/>
    <col min="11" max="13" width="8.5" customWidth="1"/>
    <col min="14" max="14" width="19.5" customWidth="1"/>
    <col min="15" max="15" width="22.1640625" style="1" customWidth="1"/>
  </cols>
  <sheetData>
    <row r="1" spans="1:15" ht="35">
      <c r="A1" s="4" t="s">
        <v>125</v>
      </c>
      <c r="C1" s="4"/>
    </row>
    <row r="3" spans="1:15" ht="20">
      <c r="A3" s="2"/>
      <c r="B3" s="3"/>
      <c r="C3" s="2"/>
      <c r="D3" s="3"/>
      <c r="E3" s="3"/>
      <c r="F3" s="3" t="s">
        <v>1</v>
      </c>
      <c r="G3" s="2"/>
      <c r="H3" s="2"/>
      <c r="I3" s="2"/>
      <c r="J3" s="6"/>
      <c r="K3" s="6" t="s">
        <v>2</v>
      </c>
      <c r="L3" s="6"/>
      <c r="M3" s="6"/>
      <c r="N3" s="6"/>
      <c r="O3" s="39" t="s">
        <v>5</v>
      </c>
    </row>
    <row r="4" spans="1:15" ht="19.5" customHeight="1">
      <c r="A4" t="s">
        <v>6</v>
      </c>
      <c r="B4" s="9" t="s">
        <v>7</v>
      </c>
      <c r="C4" t="s">
        <v>8</v>
      </c>
      <c r="D4" s="1" t="s">
        <v>10</v>
      </c>
      <c r="E4" s="54" t="s">
        <v>126</v>
      </c>
      <c r="F4" s="54" t="s">
        <v>126</v>
      </c>
      <c r="G4" s="54" t="s">
        <v>127</v>
      </c>
      <c r="H4" s="54" t="s">
        <v>127</v>
      </c>
      <c r="I4" s="72" t="s">
        <v>128</v>
      </c>
      <c r="J4" s="54" t="s">
        <v>126</v>
      </c>
      <c r="K4" s="54" t="s">
        <v>126</v>
      </c>
      <c r="L4" s="54" t="s">
        <v>127</v>
      </c>
      <c r="M4" s="54" t="s">
        <v>127</v>
      </c>
      <c r="N4" s="72" t="s">
        <v>128</v>
      </c>
      <c r="O4" s="54" t="s">
        <v>129</v>
      </c>
    </row>
    <row r="5" spans="1:15">
      <c r="A5" s="23" t="s">
        <v>130</v>
      </c>
      <c r="B5" s="23" t="str">
        <f>Unit1!B5</f>
        <v>何達偉</v>
      </c>
      <c r="C5" s="23" t="str">
        <f>Unit1!C5</f>
        <v>D Co</v>
      </c>
      <c r="D5" s="55" t="str">
        <f>Unit1!E5</f>
        <v>1234</v>
      </c>
      <c r="E5" s="57">
        <v>71.790000000000006</v>
      </c>
      <c r="F5" s="48" t="str">
        <f>VLOOKUP(E5,$A$36:$B$48,2)</f>
        <v>C-</v>
      </c>
      <c r="G5" s="15">
        <v>80</v>
      </c>
      <c r="H5" s="48" t="str">
        <f>VLOOKUP(G5,$A$36:$B$48,2)</f>
        <v>C+</v>
      </c>
      <c r="I5" s="42">
        <v>35</v>
      </c>
      <c r="J5" s="57">
        <v>71.05</v>
      </c>
      <c r="K5" s="48" t="str">
        <f>VLOOKUP(J5,$A$36:$B$48,2)</f>
        <v>C-</v>
      </c>
      <c r="L5" s="15"/>
      <c r="M5" s="48" t="str">
        <f>VLOOKUP(L5,$A$36:$B$48,2)</f>
        <v xml:space="preserve"> </v>
      </c>
      <c r="N5" s="42">
        <v>39</v>
      </c>
      <c r="O5" s="42">
        <f>Unit5!AK5</f>
        <v>2.6659999999999999</v>
      </c>
    </row>
    <row r="6" spans="1:15">
      <c r="A6" s="23" t="s">
        <v>131</v>
      </c>
      <c r="B6" s="23" t="str">
        <f>Unit1!B6</f>
        <v>谭爱龙</v>
      </c>
      <c r="C6" s="23" t="str">
        <f>Unit1!C6</f>
        <v>CIDU</v>
      </c>
      <c r="D6" s="55" t="str">
        <f>Unit1!E6</f>
        <v>1235</v>
      </c>
      <c r="E6" s="57">
        <v>74.36</v>
      </c>
      <c r="F6" s="48" t="str">
        <f>VLOOKUP(E6,$A$36:$B$48,2)</f>
        <v>C</v>
      </c>
      <c r="G6" s="15"/>
      <c r="H6" s="48" t="str">
        <f>VLOOKUP(G6,$A$36:$B$48,2)</f>
        <v xml:space="preserve"> </v>
      </c>
      <c r="I6" s="42">
        <v>45</v>
      </c>
      <c r="J6" s="57">
        <v>92.11</v>
      </c>
      <c r="K6" s="48" t="str">
        <f>VLOOKUP(J6,$A$36:$B$48,2)</f>
        <v>A-</v>
      </c>
      <c r="L6" s="15"/>
      <c r="M6" s="48" t="str">
        <f>VLOOKUP(L6,$A$36:$B$48,2)</f>
        <v xml:space="preserve"> </v>
      </c>
      <c r="N6" s="42">
        <v>40</v>
      </c>
      <c r="O6" s="42" t="e">
        <f>Unit5!AK6</f>
        <v>#DIV/0!</v>
      </c>
    </row>
    <row r="7" spans="1:15">
      <c r="A7" s="23" t="s">
        <v>132</v>
      </c>
      <c r="B7" s="23" t="str">
        <f>Unit1!B7</f>
        <v>戴文凯</v>
      </c>
      <c r="C7" s="23" t="str">
        <f>Unit1!C7</f>
        <v>E Co</v>
      </c>
      <c r="D7" s="55" t="str">
        <f>Unit1!E7</f>
        <v>1236</v>
      </c>
      <c r="E7" s="57">
        <v>74.36</v>
      </c>
      <c r="F7" s="48" t="str">
        <f>VLOOKUP(E7,$A$36:$B$48,2)</f>
        <v>C</v>
      </c>
      <c r="G7" s="15"/>
      <c r="H7" s="48" t="str">
        <f>VLOOKUP(G7,$A$36:$B$48,2)</f>
        <v xml:space="preserve"> </v>
      </c>
      <c r="I7" s="42"/>
      <c r="J7" s="57">
        <v>100</v>
      </c>
      <c r="K7" s="48" t="str">
        <f>VLOOKUP(J7,$A$36:$B$48,2)</f>
        <v>A</v>
      </c>
      <c r="L7" s="15"/>
      <c r="M7" s="48" t="str">
        <f>VLOOKUP(L7,$A$36:$B$48,2)</f>
        <v xml:space="preserve"> </v>
      </c>
      <c r="N7" s="42"/>
      <c r="O7" s="42" t="e">
        <f>Unit5!AK7</f>
        <v>#DIV/0!</v>
      </c>
    </row>
    <row r="8" spans="1:15">
      <c r="A8" s="23" t="str">
        <f>Unit1!A8</f>
        <v>English19</v>
      </c>
      <c r="B8" s="23" t="str">
        <f>Unit1!B8</f>
        <v>中文19</v>
      </c>
      <c r="C8" s="23" t="str">
        <f>Unit1!C8</f>
        <v>E Co</v>
      </c>
      <c r="D8" s="55" t="str">
        <f>Unit1!E8</f>
        <v>1252</v>
      </c>
      <c r="E8" s="57"/>
      <c r="F8" s="48" t="str">
        <f>VLOOKUP(E8,$A$36:$B$48,2)</f>
        <v xml:space="preserve"> </v>
      </c>
      <c r="G8" s="15"/>
      <c r="H8" s="48" t="str">
        <f>VLOOKUP(G8,$A$36:$B$48,2)</f>
        <v xml:space="preserve"> </v>
      </c>
      <c r="I8" s="42"/>
      <c r="J8" s="57"/>
      <c r="K8" s="48" t="str">
        <f>VLOOKUP(J8,$A$36:$B$48,2)</f>
        <v xml:space="preserve"> </v>
      </c>
      <c r="L8" s="15"/>
      <c r="M8" s="48" t="str">
        <f>VLOOKUP(L8,$A$36:$B$48,2)</f>
        <v xml:space="preserve"> </v>
      </c>
      <c r="N8" s="42"/>
      <c r="O8" s="42" t="e">
        <f>Unit5!AK8</f>
        <v>#DIV/0!</v>
      </c>
    </row>
    <row r="9" spans="1:15">
      <c r="A9" s="23" t="str">
        <f>Unit1!A9</f>
        <v>English20</v>
      </c>
      <c r="B9" s="23" t="str">
        <f>Unit1!B9</f>
        <v>中文20</v>
      </c>
      <c r="C9" s="23" t="str">
        <f>Unit1!C9</f>
        <v>E Co</v>
      </c>
      <c r="D9" s="55" t="str">
        <f>Unit1!E9</f>
        <v>1253</v>
      </c>
      <c r="E9" s="57"/>
      <c r="F9" s="48" t="str">
        <f>VLOOKUP(E9,$A$36:$B$48,2)</f>
        <v xml:space="preserve"> </v>
      </c>
      <c r="G9" s="15"/>
      <c r="H9" s="48" t="str">
        <f>VLOOKUP(G9,$A$36:$B$48,2)</f>
        <v xml:space="preserve"> </v>
      </c>
      <c r="I9" s="42"/>
      <c r="J9" s="57"/>
      <c r="K9" s="48" t="str">
        <f>VLOOKUP(J9,$A$36:$B$48,2)</f>
        <v xml:space="preserve"> </v>
      </c>
      <c r="L9" s="15"/>
      <c r="M9" s="48" t="str">
        <f>VLOOKUP(L9,$A$36:$B$48,2)</f>
        <v xml:space="preserve"> </v>
      </c>
      <c r="N9" s="42"/>
      <c r="O9" s="42" t="e">
        <f>Unit5!AK9</f>
        <v>#DIV/0!</v>
      </c>
    </row>
    <row r="10" spans="1:15">
      <c r="A10" s="23" t="str">
        <f>Unit1!A10</f>
        <v>English21</v>
      </c>
      <c r="B10" s="23" t="str">
        <f>Unit1!B10</f>
        <v>中文21</v>
      </c>
      <c r="C10" s="23" t="str">
        <f>Unit1!C10</f>
        <v>E Co</v>
      </c>
      <c r="D10" s="55" t="str">
        <f>Unit1!E10</f>
        <v>1254</v>
      </c>
      <c r="E10" s="57"/>
      <c r="F10" s="48" t="str">
        <f>VLOOKUP(E10,$A$36:$B$48,2)</f>
        <v xml:space="preserve"> </v>
      </c>
      <c r="G10" s="15"/>
      <c r="H10" s="48" t="str">
        <f>VLOOKUP(G10,$A$36:$B$48,2)</f>
        <v xml:space="preserve"> </v>
      </c>
      <c r="I10" s="42"/>
      <c r="J10" s="57"/>
      <c r="K10" s="48" t="str">
        <f>VLOOKUP(J10,$A$36:$B$48,2)</f>
        <v xml:space="preserve"> </v>
      </c>
      <c r="L10" s="15"/>
      <c r="M10" s="48" t="str">
        <f>VLOOKUP(L10,$A$36:$B$48,2)</f>
        <v xml:space="preserve"> </v>
      </c>
      <c r="N10" s="42"/>
      <c r="O10" s="42" t="e">
        <f>Unit5!AK10</f>
        <v>#DIV/0!</v>
      </c>
    </row>
    <row r="11" spans="1:15">
      <c r="A11" s="23" t="str">
        <f>Unit1!A11</f>
        <v>English22</v>
      </c>
      <c r="B11" s="23" t="str">
        <f>Unit1!B11</f>
        <v>中文22</v>
      </c>
      <c r="C11" s="23" t="str">
        <f>Unit1!C11</f>
        <v>E Co</v>
      </c>
      <c r="D11" s="55" t="str">
        <f>Unit1!E11</f>
        <v>1255</v>
      </c>
      <c r="E11" s="57"/>
      <c r="F11" s="48" t="str">
        <f>VLOOKUP(E11,$A$36:$B$48,2)</f>
        <v xml:space="preserve"> </v>
      </c>
      <c r="G11" s="15"/>
      <c r="H11" s="48" t="str">
        <f>VLOOKUP(G11,$A$36:$B$48,2)</f>
        <v xml:space="preserve"> </v>
      </c>
      <c r="I11" s="42"/>
      <c r="J11" s="57"/>
      <c r="K11" s="48" t="str">
        <f>VLOOKUP(J11,$A$36:$B$48,2)</f>
        <v xml:space="preserve"> </v>
      </c>
      <c r="L11" s="15"/>
      <c r="M11" s="48" t="str">
        <f>VLOOKUP(L11,$A$36:$B$48,2)</f>
        <v xml:space="preserve"> </v>
      </c>
      <c r="N11" s="42"/>
      <c r="O11" s="42" t="e">
        <f>Unit5!AK11</f>
        <v>#DIV/0!</v>
      </c>
    </row>
    <row r="12" spans="1:15">
      <c r="A12" s="23" t="str">
        <f>Unit1!A12</f>
        <v>English23</v>
      </c>
      <c r="B12" s="23" t="str">
        <f>Unit1!B12</f>
        <v>中文23</v>
      </c>
      <c r="C12" s="23" t="str">
        <f>Unit1!C12</f>
        <v>E Co</v>
      </c>
      <c r="D12" s="55" t="str">
        <f>Unit1!E12</f>
        <v>1256</v>
      </c>
      <c r="E12" s="57"/>
      <c r="F12" s="48" t="str">
        <f>VLOOKUP(E12,$A$36:$B$48,2)</f>
        <v xml:space="preserve"> </v>
      </c>
      <c r="G12" s="15"/>
      <c r="H12" s="48" t="str">
        <f>VLOOKUP(G12,$A$36:$B$48,2)</f>
        <v xml:space="preserve"> </v>
      </c>
      <c r="I12" s="42"/>
      <c r="J12" s="57"/>
      <c r="K12" s="48" t="str">
        <f>VLOOKUP(J12,$A$36:$B$48,2)</f>
        <v xml:space="preserve"> </v>
      </c>
      <c r="L12" s="15"/>
      <c r="M12" s="48" t="str">
        <f>VLOOKUP(L12,$A$36:$B$48,2)</f>
        <v xml:space="preserve"> </v>
      </c>
      <c r="N12" s="42"/>
      <c r="O12" s="42" t="e">
        <f>Unit5!AK12</f>
        <v>#DIV/0!</v>
      </c>
    </row>
    <row r="13" spans="1:15">
      <c r="A13" s="23" t="str">
        <f>Unit1!A13</f>
        <v>English24</v>
      </c>
      <c r="B13" s="23" t="str">
        <f>Unit1!B13</f>
        <v>中文24</v>
      </c>
      <c r="C13" s="23" t="str">
        <f>Unit1!C13</f>
        <v>E Co</v>
      </c>
      <c r="D13" s="55" t="str">
        <f>Unit1!E13</f>
        <v>1257</v>
      </c>
      <c r="E13" s="57"/>
      <c r="F13" s="48" t="str">
        <f>VLOOKUP(E13,$A$36:$B$48,2)</f>
        <v xml:space="preserve"> </v>
      </c>
      <c r="G13" s="15"/>
      <c r="H13" s="48" t="str">
        <f>VLOOKUP(G13,$A$36:$B$48,2)</f>
        <v xml:space="preserve"> </v>
      </c>
      <c r="I13" s="42"/>
      <c r="J13" s="57"/>
      <c r="K13" s="48" t="str">
        <f>VLOOKUP(J13,$A$36:$B$48,2)</f>
        <v xml:space="preserve"> </v>
      </c>
      <c r="L13" s="15"/>
      <c r="M13" s="48" t="str">
        <f>VLOOKUP(L13,$A$36:$B$48,2)</f>
        <v xml:space="preserve"> </v>
      </c>
      <c r="N13" s="42"/>
      <c r="O13" s="42" t="e">
        <f>Unit5!AK13</f>
        <v>#DIV/0!</v>
      </c>
    </row>
    <row r="14" spans="1:15">
      <c r="A14" s="23" t="str">
        <f>Unit1!A14</f>
        <v>English25</v>
      </c>
      <c r="B14" s="23" t="str">
        <f>Unit1!B14</f>
        <v>中文25</v>
      </c>
      <c r="C14" s="23" t="str">
        <f>Unit1!C14</f>
        <v>E Co</v>
      </c>
      <c r="D14" s="55" t="str">
        <f>Unit1!E14</f>
        <v>1258</v>
      </c>
      <c r="E14" s="57"/>
      <c r="F14" s="48" t="str">
        <f>VLOOKUP(E14,$A$36:$B$48,2)</f>
        <v xml:space="preserve"> </v>
      </c>
      <c r="G14" s="15"/>
      <c r="H14" s="48" t="str">
        <f>VLOOKUP(G14,$A$36:$B$48,2)</f>
        <v xml:space="preserve"> </v>
      </c>
      <c r="I14" s="42"/>
      <c r="J14" s="57"/>
      <c r="K14" s="48" t="str">
        <f>VLOOKUP(J14,$A$36:$B$48,2)</f>
        <v xml:space="preserve"> </v>
      </c>
      <c r="L14" s="15"/>
      <c r="M14" s="48" t="str">
        <f>VLOOKUP(L14,$A$36:$B$48,2)</f>
        <v xml:space="preserve"> </v>
      </c>
      <c r="N14" s="42"/>
      <c r="O14" s="42" t="e">
        <f>Unit5!AK14</f>
        <v>#DIV/0!</v>
      </c>
    </row>
    <row r="15" spans="1:15">
      <c r="A15" s="23" t="str">
        <f>Unit1!A15</f>
        <v>English26</v>
      </c>
      <c r="B15" s="23" t="str">
        <f>Unit1!B15</f>
        <v>中文26</v>
      </c>
      <c r="C15" s="23" t="str">
        <f>Unit1!C15</f>
        <v>E Co</v>
      </c>
      <c r="D15" s="55" t="str">
        <f>Unit1!E15</f>
        <v>1259</v>
      </c>
      <c r="E15" s="57"/>
      <c r="F15" s="48" t="str">
        <f>VLOOKUP(E15,$A$36:$B$48,2)</f>
        <v xml:space="preserve"> </v>
      </c>
      <c r="G15" s="15"/>
      <c r="H15" s="48" t="str">
        <f>VLOOKUP(G15,$A$36:$B$48,2)</f>
        <v xml:space="preserve"> </v>
      </c>
      <c r="I15" s="42"/>
      <c r="J15" s="57"/>
      <c r="K15" s="48" t="str">
        <f>VLOOKUP(J15,$A$36:$B$48,2)</f>
        <v xml:space="preserve"> </v>
      </c>
      <c r="L15" s="15"/>
      <c r="M15" s="48" t="str">
        <f>VLOOKUP(L15,$A$36:$B$48,2)</f>
        <v xml:space="preserve"> </v>
      </c>
      <c r="N15" s="42"/>
      <c r="O15" s="42" t="e">
        <f>Unit5!AK15</f>
        <v>#DIV/0!</v>
      </c>
    </row>
    <row r="16" spans="1:15">
      <c r="A16" s="23" t="str">
        <f>Unit1!A16</f>
        <v>English27</v>
      </c>
      <c r="B16" s="23" t="str">
        <f>Unit1!B16</f>
        <v>中文27</v>
      </c>
      <c r="C16" s="23" t="str">
        <f>Unit1!C16</f>
        <v>E Co</v>
      </c>
      <c r="D16" s="55" t="str">
        <f>Unit1!E16</f>
        <v>1260</v>
      </c>
      <c r="E16" s="57"/>
      <c r="F16" s="48" t="str">
        <f>VLOOKUP(E16,$A$36:$B$48,2)</f>
        <v xml:space="preserve"> </v>
      </c>
      <c r="G16" s="15"/>
      <c r="H16" s="48" t="str">
        <f>VLOOKUP(G16,$A$36:$B$48,2)</f>
        <v xml:space="preserve"> </v>
      </c>
      <c r="I16" s="42"/>
      <c r="J16" s="57"/>
      <c r="K16" s="48" t="str">
        <f>VLOOKUP(J16,$A$36:$B$48,2)</f>
        <v xml:space="preserve"> </v>
      </c>
      <c r="L16" s="15"/>
      <c r="M16" s="48" t="str">
        <f>VLOOKUP(L16,$A$36:$B$48,2)</f>
        <v xml:space="preserve"> </v>
      </c>
      <c r="N16" s="42"/>
      <c r="O16" s="42" t="e">
        <f>Unit5!AK16</f>
        <v>#DIV/0!</v>
      </c>
    </row>
    <row r="17" spans="1:15">
      <c r="A17" s="23" t="str">
        <f>Unit1!A17</f>
        <v>English28</v>
      </c>
      <c r="B17" s="23" t="str">
        <f>Unit1!B17</f>
        <v>中文28</v>
      </c>
      <c r="C17" s="23" t="str">
        <f>Unit1!C17</f>
        <v>E Co</v>
      </c>
      <c r="D17" s="55" t="str">
        <f>Unit1!E17</f>
        <v>1261</v>
      </c>
      <c r="E17" s="57"/>
      <c r="F17" s="48" t="str">
        <f>VLOOKUP(E17,$A$36:$B$48,2)</f>
        <v xml:space="preserve"> </v>
      </c>
      <c r="G17" s="15"/>
      <c r="H17" s="48" t="str">
        <f>VLOOKUP(G17,$A$36:$B$48,2)</f>
        <v xml:space="preserve"> </v>
      </c>
      <c r="I17" s="42"/>
      <c r="J17" s="57"/>
      <c r="K17" s="48" t="str">
        <f>VLOOKUP(J17,$A$36:$B$48,2)</f>
        <v xml:space="preserve"> </v>
      </c>
      <c r="L17" s="15"/>
      <c r="M17" s="48" t="str">
        <f>VLOOKUP(L17,$A$36:$B$48,2)</f>
        <v xml:space="preserve"> </v>
      </c>
      <c r="N17" s="42"/>
      <c r="O17" s="42" t="e">
        <f>Unit5!AK17</f>
        <v>#DIV/0!</v>
      </c>
    </row>
    <row r="18" spans="1:15">
      <c r="A18" s="23" t="str">
        <f>Unit1!A18</f>
        <v>English29</v>
      </c>
      <c r="B18" s="23" t="str">
        <f>Unit1!B18</f>
        <v>中文29</v>
      </c>
      <c r="C18" s="23" t="str">
        <f>Unit1!C18</f>
        <v>E Co</v>
      </c>
      <c r="D18" s="55" t="str">
        <f>Unit1!E18</f>
        <v>1262</v>
      </c>
      <c r="E18" s="57"/>
      <c r="F18" s="48" t="str">
        <f>VLOOKUP(E18,$A$36:$B$48,2)</f>
        <v xml:space="preserve"> </v>
      </c>
      <c r="G18" s="15"/>
      <c r="H18" s="48" t="str">
        <f>VLOOKUP(G18,$A$36:$B$48,2)</f>
        <v xml:space="preserve"> </v>
      </c>
      <c r="I18" s="42"/>
      <c r="J18" s="57"/>
      <c r="K18" s="48" t="str">
        <f>VLOOKUP(J18,$A$36:$B$48,2)</f>
        <v xml:space="preserve"> </v>
      </c>
      <c r="L18" s="15"/>
      <c r="M18" s="48" t="str">
        <f>VLOOKUP(L18,$A$36:$B$48,2)</f>
        <v xml:space="preserve"> </v>
      </c>
      <c r="N18" s="42"/>
      <c r="O18" s="42" t="e">
        <f>Unit5!AK18</f>
        <v>#DIV/0!</v>
      </c>
    </row>
    <row r="19" spans="1:15">
      <c r="A19" s="23" t="str">
        <f>Unit1!A19</f>
        <v>English30</v>
      </c>
      <c r="B19" s="23" t="str">
        <f>Unit1!B19</f>
        <v>中文30</v>
      </c>
      <c r="C19" s="23" t="str">
        <f>Unit1!C19</f>
        <v>E Co</v>
      </c>
      <c r="D19" s="55" t="str">
        <f>Unit1!E19</f>
        <v>1263</v>
      </c>
      <c r="E19" s="57"/>
      <c r="F19" s="48" t="str">
        <f>VLOOKUP(E19,$A$36:$B$48,2)</f>
        <v xml:space="preserve"> </v>
      </c>
      <c r="G19" s="15"/>
      <c r="H19" s="48" t="str">
        <f>VLOOKUP(G19,$A$36:$B$48,2)</f>
        <v xml:space="preserve"> </v>
      </c>
      <c r="I19" s="42"/>
      <c r="J19" s="57"/>
      <c r="K19" s="48" t="str">
        <f>VLOOKUP(J19,$A$36:$B$48,2)</f>
        <v xml:space="preserve"> </v>
      </c>
      <c r="L19" s="15"/>
      <c r="M19" s="48" t="str">
        <f>VLOOKUP(L19,$A$36:$B$48,2)</f>
        <v xml:space="preserve"> </v>
      </c>
      <c r="N19" s="42"/>
      <c r="O19" s="42" t="e">
        <f>Unit5!AK19</f>
        <v>#DIV/0!</v>
      </c>
    </row>
    <row r="20" spans="1:15">
      <c r="A20" s="23"/>
      <c r="B20" s="42"/>
      <c r="C20" s="23"/>
      <c r="D20" s="56"/>
      <c r="E20" s="48"/>
      <c r="F20" s="48" t="str">
        <f>VLOOKUP(E20,$A$36:$B$48,2)</f>
        <v xml:space="preserve"> </v>
      </c>
      <c r="G20" s="48"/>
      <c r="H20" s="48" t="str">
        <f>VLOOKUP(G20,$A$36:$B$48,2)</f>
        <v xml:space="preserve"> </v>
      </c>
      <c r="I20" s="48"/>
      <c r="J20" s="48"/>
      <c r="K20" s="48" t="str">
        <f>VLOOKUP(J20,$A$36:$B$48,2)</f>
        <v xml:space="preserve"> </v>
      </c>
      <c r="L20" s="48"/>
      <c r="M20" s="48" t="str">
        <f>VLOOKUP(L20,$A$36:$B$48,2)</f>
        <v xml:space="preserve"> </v>
      </c>
      <c r="N20" s="48"/>
      <c r="O20" s="42"/>
    </row>
    <row r="21" spans="1:15">
      <c r="A21" s="43"/>
      <c r="B21" s="43" t="s">
        <v>81</v>
      </c>
      <c r="C21" s="43"/>
      <c r="D21" s="43"/>
      <c r="E21" s="22">
        <f>AVERAGE(E5:E19)</f>
        <v>73.50333333333333</v>
      </c>
      <c r="F21" s="22" t="str">
        <f>VLOOKUP(E21,$A$36:$B$48,2)</f>
        <v>C-</v>
      </c>
      <c r="G21" s="22">
        <f>AVERAGE(G5:G19)</f>
        <v>80</v>
      </c>
      <c r="H21" s="22" t="str">
        <f>VLOOKUP(G21,$A$36:$B$48,2)</f>
        <v>C+</v>
      </c>
      <c r="I21" s="22"/>
      <c r="J21" s="22">
        <f>AVERAGE(J5:J19)</f>
        <v>87.719999999999985</v>
      </c>
      <c r="K21" s="22" t="str">
        <f>VLOOKUP(J21,$A$36:$B$48,2)</f>
        <v>B</v>
      </c>
      <c r="L21" s="22" t="e">
        <f>AVERAGE(L5:L19)</f>
        <v>#DIV/0!</v>
      </c>
      <c r="M21" s="22" t="e">
        <f>VLOOKUP(L21,$A$36:$B$48,2)</f>
        <v>#DIV/0!</v>
      </c>
      <c r="N21" s="22"/>
      <c r="O21" s="22" t="e">
        <f>VLOOKUP(#REF!,$A$36:$B$48,2)</f>
        <v>#REF!</v>
      </c>
    </row>
    <row r="30" spans="1:15">
      <c r="A30" s="24"/>
      <c r="B30" s="24"/>
      <c r="C30" s="24"/>
    </row>
    <row r="31" spans="1:15">
      <c r="A31" s="25"/>
      <c r="B31" s="24"/>
      <c r="C31" s="25"/>
    </row>
    <row r="32" spans="1:15">
      <c r="A32" s="24"/>
      <c r="B32" s="24"/>
      <c r="C32" s="24"/>
    </row>
    <row r="33" spans="1:3">
      <c r="A33" s="24"/>
      <c r="B33" s="24"/>
      <c r="C33" s="24"/>
    </row>
    <row r="34" spans="1:3">
      <c r="A34" s="24"/>
      <c r="B34" s="24"/>
      <c r="C34" s="24"/>
    </row>
    <row r="35" spans="1:3">
      <c r="A35" s="26" t="s">
        <v>82</v>
      </c>
      <c r="B35" s="27" t="s">
        <v>83</v>
      </c>
      <c r="C35" s="26"/>
    </row>
    <row r="36" spans="1:3">
      <c r="A36" s="28">
        <v>0</v>
      </c>
      <c r="B36" s="29" t="s">
        <v>84</v>
      </c>
      <c r="C36" s="28"/>
    </row>
    <row r="37" spans="1:3">
      <c r="A37" s="28">
        <v>1</v>
      </c>
      <c r="B37" s="29" t="s">
        <v>85</v>
      </c>
      <c r="C37" s="28"/>
    </row>
    <row r="38" spans="1:3">
      <c r="A38" s="28">
        <v>60</v>
      </c>
      <c r="B38" s="62" t="s">
        <v>86</v>
      </c>
      <c r="C38" s="28"/>
    </row>
    <row r="39" spans="1:3">
      <c r="A39" s="28">
        <v>63</v>
      </c>
      <c r="B39" s="29" t="s">
        <v>87</v>
      </c>
      <c r="C39" s="28"/>
    </row>
    <row r="40" spans="1:3">
      <c r="A40" s="28">
        <v>67</v>
      </c>
      <c r="B40" s="62" t="s">
        <v>88</v>
      </c>
      <c r="C40" s="28"/>
    </row>
    <row r="41" spans="1:3">
      <c r="A41" s="28">
        <v>70</v>
      </c>
      <c r="B41" s="29" t="s">
        <v>89</v>
      </c>
      <c r="C41" s="28"/>
    </row>
    <row r="42" spans="1:3">
      <c r="A42" s="28">
        <v>74</v>
      </c>
      <c r="B42" s="29" t="s">
        <v>90</v>
      </c>
      <c r="C42" s="28"/>
    </row>
    <row r="43" spans="1:3">
      <c r="A43" s="28">
        <v>78</v>
      </c>
      <c r="B43" s="29" t="s">
        <v>91</v>
      </c>
      <c r="C43" s="28"/>
    </row>
    <row r="44" spans="1:3">
      <c r="A44" s="28">
        <v>82</v>
      </c>
      <c r="B44" s="29" t="s">
        <v>92</v>
      </c>
      <c r="C44" s="28"/>
    </row>
    <row r="45" spans="1:3">
      <c r="A45" s="28">
        <v>85</v>
      </c>
      <c r="B45" s="29" t="s">
        <v>93</v>
      </c>
      <c r="C45" s="28"/>
    </row>
    <row r="46" spans="1:3">
      <c r="A46" s="28">
        <v>88</v>
      </c>
      <c r="B46" s="29" t="s">
        <v>94</v>
      </c>
      <c r="C46" s="28"/>
    </row>
    <row r="47" spans="1:3">
      <c r="A47" s="28">
        <v>92</v>
      </c>
      <c r="B47" s="29" t="s">
        <v>95</v>
      </c>
      <c r="C47" s="28"/>
    </row>
    <row r="48" spans="1:3">
      <c r="A48" s="28">
        <v>95</v>
      </c>
      <c r="B48" s="29" t="s">
        <v>96</v>
      </c>
      <c r="C48" s="28"/>
    </row>
    <row r="50" spans="1:3">
      <c r="A50" s="31" t="s">
        <v>5</v>
      </c>
      <c r="B50" s="31"/>
      <c r="C50" s="31"/>
    </row>
    <row r="51" spans="1:3">
      <c r="A51" s="32" t="s">
        <v>96</v>
      </c>
      <c r="B51" s="33">
        <v>4</v>
      </c>
      <c r="C51" s="32"/>
    </row>
    <row r="52" spans="1:3">
      <c r="A52" s="32" t="s">
        <v>95</v>
      </c>
      <c r="B52" s="33">
        <v>3.67</v>
      </c>
      <c r="C52" s="32"/>
    </row>
    <row r="53" spans="1:3">
      <c r="A53" s="32" t="s">
        <v>94</v>
      </c>
      <c r="B53" s="33">
        <v>3.33</v>
      </c>
      <c r="C53" s="32"/>
    </row>
    <row r="54" spans="1:3">
      <c r="A54" s="32" t="s">
        <v>93</v>
      </c>
      <c r="B54" s="33">
        <v>3</v>
      </c>
      <c r="C54" s="32"/>
    </row>
    <row r="55" spans="1:3">
      <c r="A55" s="32" t="s">
        <v>92</v>
      </c>
      <c r="B55" s="33">
        <v>2.67</v>
      </c>
      <c r="C55" s="32"/>
    </row>
    <row r="56" spans="1:3">
      <c r="A56" s="32" t="s">
        <v>91</v>
      </c>
      <c r="B56" s="33">
        <v>2.33</v>
      </c>
      <c r="C56" s="32"/>
    </row>
    <row r="57" spans="1:3">
      <c r="A57" s="32" t="s">
        <v>90</v>
      </c>
      <c r="B57" s="33">
        <v>2</v>
      </c>
      <c r="C57" s="32"/>
    </row>
    <row r="58" spans="1:3">
      <c r="A58" s="32" t="s">
        <v>89</v>
      </c>
      <c r="B58" s="33">
        <v>1.67</v>
      </c>
      <c r="C58" s="32"/>
    </row>
    <row r="59" spans="1:3">
      <c r="A59" s="32" t="s">
        <v>88</v>
      </c>
      <c r="B59" s="33">
        <v>1.33</v>
      </c>
      <c r="C59" s="32"/>
    </row>
    <row r="60" spans="1:3">
      <c r="A60" s="32" t="s">
        <v>87</v>
      </c>
      <c r="B60" s="33">
        <v>1</v>
      </c>
      <c r="C60" s="32"/>
    </row>
    <row r="61" spans="1:3">
      <c r="A61" s="32" t="s">
        <v>86</v>
      </c>
      <c r="B61" s="33">
        <v>0.67</v>
      </c>
      <c r="C61" s="32"/>
    </row>
    <row r="62" spans="1:3">
      <c r="A62" s="32" t="s">
        <v>85</v>
      </c>
      <c r="B62" s="33">
        <v>0</v>
      </c>
      <c r="C62" s="32"/>
    </row>
  </sheetData>
  <phoneticPr fontId="0" type="noConversion"/>
  <conditionalFormatting sqref="E20:N21 O21 E5:H19 J5:M19">
    <cfRule type="cellIs" dxfId="1" priority="3" stopIfTrue="1" operator="lessThan">
      <formula>74</formula>
    </cfRule>
  </conditionalFormatting>
  <conditionalFormatting sqref="I5:I19 N5:N19">
    <cfRule type="cellIs" dxfId="0" priority="2" operator="lessThan">
      <formula>40</formula>
    </cfRule>
  </conditionalFormatting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659D5AA4D74E44B1681AA9991E46B4" ma:contentTypeVersion="17" ma:contentTypeDescription="Create a new document." ma:contentTypeScope="" ma:versionID="35740f61605df7211529407862e7ffe8">
  <xsd:schema xmlns:xsd="http://www.w3.org/2001/XMLSchema" xmlns:xs="http://www.w3.org/2001/XMLSchema" xmlns:p="http://schemas.microsoft.com/office/2006/metadata/properties" xmlns:ns2="04bd352f-3f53-476c-98b5-2a4129cf6e72" xmlns:ns3="28537cb9-c328-4235-99ce-50b9c7f53d36" targetNamespace="http://schemas.microsoft.com/office/2006/metadata/properties" ma:root="true" ma:fieldsID="dba8bdffcbb1d5a4dff08c68d4ad20fe" ns2:_="" ns3:_="">
    <xsd:import namespace="04bd352f-3f53-476c-98b5-2a4129cf6e72"/>
    <xsd:import namespace="28537cb9-c328-4235-99ce-50b9c7f53d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bd352f-3f53-476c-98b5-2a4129cf6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8c50b4f-669b-4c26-9443-ad77b896b33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537cb9-c328-4235-99ce-50b9c7f53d3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363c1e-438a-4a1e-b64d-090f207bf4ce}" ma:internalName="TaxCatchAll" ma:showField="CatchAllData" ma:web="28537cb9-c328-4235-99ce-50b9c7f53d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bd352f-3f53-476c-98b5-2a4129cf6e72">
      <Terms xmlns="http://schemas.microsoft.com/office/infopath/2007/PartnerControls"/>
    </lcf76f155ced4ddcb4097134ff3c332f>
    <TaxCatchAll xmlns="28537cb9-c328-4235-99ce-50b9c7f53d36" xsi:nil="true"/>
  </documentManagement>
</p:properties>
</file>

<file path=customXml/itemProps1.xml><?xml version="1.0" encoding="utf-8"?>
<ds:datastoreItem xmlns:ds="http://schemas.openxmlformats.org/officeDocument/2006/customXml" ds:itemID="{618EEA7D-1380-46EE-B703-13B7343CEA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bd352f-3f53-476c-98b5-2a4129cf6e72"/>
    <ds:schemaRef ds:uri="28537cb9-c328-4235-99ce-50b9c7f53d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6E6DB4-2EA1-4A72-A6AE-E06D313A3C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B2F2DD-2C3F-4D94-A0F7-DCD61CDC24E0}">
  <ds:schemaRefs>
    <ds:schemaRef ds:uri="http://schemas.microsoft.com/office/2006/metadata/properties"/>
    <ds:schemaRef ds:uri="http://schemas.microsoft.com/office/infopath/2007/PartnerControls"/>
    <ds:schemaRef ds:uri="04bd352f-3f53-476c-98b5-2a4129cf6e72"/>
    <ds:schemaRef ds:uri="28537cb9-c328-4235-99ce-50b9c7f53d3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Unit1</vt:lpstr>
      <vt:lpstr>Unit2</vt:lpstr>
      <vt:lpstr>Unit3</vt:lpstr>
      <vt:lpstr>Unit4</vt:lpstr>
      <vt:lpstr>Unit5</vt:lpstr>
      <vt:lpstr>ICPT, PROFIPT &amp; GPA</vt:lpstr>
    </vt:vector>
  </TitlesOfParts>
  <Manager/>
  <Company>AAS, DLIFLC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Ximin Fang</dc:creator>
  <cp:keywords/>
  <dc:description/>
  <cp:lastModifiedBy>Tom Waterman</cp:lastModifiedBy>
  <cp:revision/>
  <dcterms:created xsi:type="dcterms:W3CDTF">2006-02-16T17:24:29Z</dcterms:created>
  <dcterms:modified xsi:type="dcterms:W3CDTF">2025-01-19T16:05:18Z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0x010100F9659D5AA4D74E44B1681AA9991E46B4</vt:lpwstr>
  </property>
  <property fmtid="{D5CDD505-2E9C-101B-9397-08002B2CF9AE}" pid="3" name="MediaServiceImageTags">
    <vt:lpwstr/>
  </property>
</Properties>
</file>