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scripts\OnePage\"/>
    </mc:Choice>
  </mc:AlternateContent>
  <bookViews>
    <workbookView xWindow="0" yWindow="0" windowWidth="20496" windowHeight="8940" tabRatio="612" activeTab="2"/>
  </bookViews>
  <sheets>
    <sheet name="Dashboard" sheetId="3" r:id="rId1"/>
    <sheet name="Pivot Table" sheetId="2" r:id="rId2"/>
    <sheet name="Tickets spreadsheet" sheetId="1" r:id="rId3"/>
    <sheet name="Query Dashboard Operações - All" sheetId="4" r:id="rId4"/>
  </sheets>
  <definedNames>
    <definedName name="_xlnm._FilterDatabase" localSheetId="0" hidden="1">Dashboard!$C$45:$L$54</definedName>
    <definedName name="_xlnm._FilterDatabase" localSheetId="3" hidden="1">'Query Dashboard Operações - All'!$B$5:$C$16</definedName>
    <definedName name="_xlnm._FilterDatabase" localSheetId="2" hidden="1">'Tickets spreadsheet'!$A$1:$W$1</definedName>
    <definedName name="Dash_view">Dashboard!$A$1:$N$69</definedName>
    <definedName name="_xlnm.Print_Area" localSheetId="0">Dashboard!$A$1:$N$69</definedName>
    <definedName name="_xlnm.Print_Titles" localSheetId="0">Dashboard!$2:$10</definedName>
    <definedName name="raw">'Tickets spreadsheet'!$A:$S</definedName>
    <definedName name="Slicer_CUSTOM_FIELD__BANK">#N/A</definedName>
  </definedNames>
  <calcPr calcId="162913"/>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0" i="1" l="1"/>
  <c r="S10" i="1" s="1"/>
  <c r="R9" i="1"/>
  <c r="S9" i="1" s="1"/>
  <c r="R8" i="1"/>
  <c r="S8" i="1" s="1"/>
  <c r="R7" i="1"/>
  <c r="S7" i="1" s="1"/>
  <c r="R6" i="1"/>
  <c r="S6" i="1" s="1"/>
  <c r="R5" i="1"/>
  <c r="S5" i="1" s="1"/>
  <c r="R4" i="1"/>
  <c r="S4" i="1" s="1"/>
  <c r="R3" i="1"/>
  <c r="S3" i="1" s="1"/>
  <c r="S2" i="1"/>
  <c r="R2" i="1"/>
  <c r="B47" i="3" l="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alcChain>
</file>

<file path=xl/sharedStrings.xml><?xml version="1.0" encoding="utf-8"?>
<sst xmlns="http://schemas.openxmlformats.org/spreadsheetml/2006/main" count="294" uniqueCount="123">
  <si>
    <t>Service Request</t>
  </si>
  <si>
    <t>Waiting for Merchant</t>
  </si>
  <si>
    <t>Closed issue</t>
  </si>
  <si>
    <t>2:nd line support</t>
  </si>
  <si>
    <t>2.Report</t>
  </si>
  <si>
    <t>3.Missing_Transactions</t>
  </si>
  <si>
    <t>Waiting for bank/acquirer</t>
  </si>
  <si>
    <t>Bancomer</t>
  </si>
  <si>
    <t>3.Bad_Report</t>
  </si>
  <si>
    <t>RedeCard</t>
  </si>
  <si>
    <t>Incident</t>
  </si>
  <si>
    <t>2.Reconciliation</t>
  </si>
  <si>
    <t>3.Declined_Transaction</t>
  </si>
  <si>
    <t>Banorte</t>
  </si>
  <si>
    <t>3:rd line support</t>
  </si>
  <si>
    <t>PAYPAL-450</t>
  </si>
  <si>
    <t>2.Charge_Back</t>
  </si>
  <si>
    <t>Grand Total</t>
  </si>
  <si>
    <t>Row Labels</t>
  </si>
  <si>
    <t>Count of Priority</t>
  </si>
  <si>
    <t xml:space="preserve"> </t>
  </si>
  <si>
    <t>Open</t>
  </si>
  <si>
    <t>Closed</t>
  </si>
  <si>
    <t>Average of Aging</t>
  </si>
  <si>
    <t># of tickets</t>
  </si>
  <si>
    <t>suspended</t>
  </si>
  <si>
    <t>Count of Status de para</t>
  </si>
  <si>
    <t># of Open Tickets</t>
  </si>
  <si>
    <t># of Tickets</t>
  </si>
  <si>
    <t>Accounting team</t>
  </si>
  <si>
    <t>P3</t>
  </si>
  <si>
    <t>P2</t>
  </si>
  <si>
    <t>P4</t>
  </si>
  <si>
    <t>Reopened</t>
  </si>
  <si>
    <t>EXTRA LABEL</t>
  </si>
  <si>
    <t>New ticket</t>
  </si>
  <si>
    <t>ISSUE TYPE</t>
  </si>
  <si>
    <t>PRIORITY</t>
  </si>
  <si>
    <t>ISSUE KEY</t>
  </si>
  <si>
    <t>ISSUE ID</t>
  </si>
  <si>
    <t>CREATED</t>
  </si>
  <si>
    <t>CUSTOM FIELD (BANK)</t>
  </si>
  <si>
    <t>CUSTOM FIELD (MERCHANT)</t>
  </si>
  <si>
    <t>RESPONSIBLE GROUP</t>
  </si>
  <si>
    <t>SUMMARY</t>
  </si>
  <si>
    <t>ASSIGNEE</t>
  </si>
  <si>
    <t>UPDATED</t>
  </si>
  <si>
    <t>PRODUCT OR SERVICE</t>
  </si>
  <si>
    <t>ERROR OR INCONSISTENCY TYPE</t>
  </si>
  <si>
    <t>ROOT CAUSE</t>
  </si>
  <si>
    <t>RESOLVED</t>
  </si>
  <si>
    <t>STATUS DE PARA</t>
  </si>
  <si>
    <t>AGING</t>
  </si>
  <si>
    <t>BANK</t>
  </si>
  <si>
    <t>PAYPAL-605</t>
  </si>
  <si>
    <t>MARKET</t>
  </si>
  <si>
    <t>Updated on:</t>
  </si>
  <si>
    <t>PayPal</t>
  </si>
  <si>
    <t>vteixeira</t>
  </si>
  <si>
    <t>MERCHANT</t>
  </si>
  <si>
    <t>WORLDLINE</t>
  </si>
  <si>
    <t>C</t>
  </si>
  <si>
    <t>E</t>
  </si>
  <si>
    <t>S</t>
  </si>
  <si>
    <t>B</t>
  </si>
  <si>
    <t>A</t>
  </si>
  <si>
    <t>M</t>
  </si>
  <si>
    <t>N</t>
  </si>
  <si>
    <t>O</t>
  </si>
  <si>
    <t>H</t>
  </si>
  <si>
    <t>F</t>
  </si>
  <si>
    <t>TO:</t>
  </si>
  <si>
    <t>QUERY</t>
  </si>
  <si>
    <t>project = PAYPAL AND status in ("New ticket", Reopened, "Waiting for Merchant", "Waiting for bank/acquirer", "1:st line support", Suspended, "3:rd line support", "2:nd line support", "Network team", "Accounting team") AND created &gt;= 2018-08-01 AND created &lt;= endOfDay() AND labels = 1.LATAM ORDER BY  createdDate ASC</t>
  </si>
  <si>
    <t>ONEPAGE STATUS - PAYPAL</t>
  </si>
  <si>
    <t>QUERY NAME</t>
  </si>
  <si>
    <t>heberson.rezende@worldline.com;cesar.teixeira@worldline.com;daniel.hedstrom@worldline.com; vinicius.teixeira@worldline.com; ligia.lujan@worldline.com</t>
  </si>
  <si>
    <t>ERROR OR INCONSISTENCY</t>
  </si>
  <si>
    <t>Pending transactions for Rede / WL</t>
  </si>
  <si>
    <t>PAYPAL-177 - RITM0082433: Bancomer Variances    $776,055.72</t>
  </si>
  <si>
    <t>(Multiple Items)</t>
  </si>
  <si>
    <t>Internal_system_performance</t>
  </si>
  <si>
    <t>LATAM</t>
  </si>
  <si>
    <t>Bank_system_error</t>
  </si>
  <si>
    <t>Process_deviation</t>
  </si>
  <si>
    <t>sabaig</t>
  </si>
  <si>
    <t>1:st line support</t>
  </si>
  <si>
    <t>Suspended</t>
  </si>
  <si>
    <t>Resolved issues</t>
  </si>
  <si>
    <t>JCB</t>
  </si>
  <si>
    <t>APAC</t>
  </si>
  <si>
    <t>3.Double_Charge</t>
  </si>
  <si>
    <t>Waiting for PMT</t>
  </si>
  <si>
    <t>Waiting for bank</t>
  </si>
  <si>
    <t>Waiting for Platform/Dev</t>
  </si>
  <si>
    <t>Application Specialist</t>
  </si>
  <si>
    <t>Customer responded</t>
  </si>
  <si>
    <t>mkollukuduru</t>
  </si>
  <si>
    <t>PAYPAL-533</t>
  </si>
  <si>
    <t>Amex</t>
  </si>
  <si>
    <t>RITM0275302 - Amex Digital River - GBP Declines</t>
  </si>
  <si>
    <t>EMEA</t>
  </si>
  <si>
    <t>PAYPAL-1115</t>
  </si>
  <si>
    <t>Waiting for Infra</t>
  </si>
  <si>
    <t>RITM0439955 - PPPLPAYPT-74161 - Digital River World Payments Merchant TLS CA Expiring</t>
  </si>
  <si>
    <t>jfernandez</t>
  </si>
  <si>
    <t>GLOBAL</t>
  </si>
  <si>
    <t>2.Payment_Page</t>
  </si>
  <si>
    <t>3.Certificates</t>
  </si>
  <si>
    <t>PAYPAL-1103</t>
  </si>
  <si>
    <t>SIPS/ WorldlineOnline</t>
  </si>
  <si>
    <t>RITM0431180 - Transactions Declined by Worldline at Settlement 2019-10-18 to 2019-11-17</t>
  </si>
  <si>
    <t>rmukhi</t>
  </si>
  <si>
    <t>PAYPAL-1089</t>
  </si>
  <si>
    <t>RITM0420044 - JCB - Duplicate charge</t>
  </si>
  <si>
    <t>rantunes</t>
  </si>
  <si>
    <t>PAYPAL-1058</t>
  </si>
  <si>
    <t>RITM0402700 - Amex DR PDA SDA variance 9_25-9_27</t>
  </si>
  <si>
    <t>PAYPAL-1114</t>
  </si>
  <si>
    <t xml:space="preserve">RITM0437316 Banorte trxns stuck in PENDING status  - 516 txn, 704,329 MXN </t>
  </si>
  <si>
    <t>PAYPAL-1116</t>
  </si>
  <si>
    <t>[ALERT] :Unable to download the file: 20191216_netgiro_fundreport_redecard_ppbr.txt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</si>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</sst>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6EAB"/>
      <name val="Calibri"/>
      <family val="2"/>
      <scheme val="minor"/>
    </font>
    <font>
      <u/>
      <sz val="11"/>
      <color theme="10"/>
      <name val="Calibri"/>
      <family val="2"/>
      <scheme val="minor"/>
    </font>
    <font>
      <sz val="14"/>
      <color rgb="FF076AB5"/>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EA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left" vertical="center"/>
    </xf>
    <xf numFmtId="38" fontId="0" fillId="0" borderId="0" xfId="0" applyNumberFormat="1" applyAlignment="1">
      <alignment horizontal="center" vertical="center"/>
    </xf>
    <xf numFmtId="0" fontId="0" fillId="0" borderId="0" xfId="0" applyAlignment="1">
      <alignment wrapText="1"/>
    </xf>
    <xf numFmtId="0" fontId="0" fillId="33" borderId="0" xfId="0" applyFill="1"/>
    <xf numFmtId="0" fontId="18" fillId="33" borderId="0" xfId="0" applyFont="1" applyFill="1"/>
    <xf numFmtId="0" fontId="0" fillId="0" borderId="0" xfId="0" applyFont="1"/>
    <xf numFmtId="14" fontId="0" fillId="0" borderId="0" xfId="0" applyNumberFormat="1"/>
    <xf numFmtId="22" fontId="0" fillId="33" borderId="0" xfId="0" applyNumberFormat="1" applyFill="1"/>
    <xf numFmtId="164" fontId="0" fillId="0" borderId="0" xfId="0" applyNumberFormat="1"/>
    <xf numFmtId="0" fontId="0" fillId="0" borderId="0" xfId="0" applyFill="1"/>
    <xf numFmtId="0" fontId="19" fillId="0" borderId="0" xfId="0" applyFont="1" applyAlignment="1">
      <alignment horizontal="right"/>
    </xf>
    <xf numFmtId="14" fontId="19" fillId="0" borderId="0" xfId="0" applyNumberFormat="1" applyFont="1" applyAlignment="1">
      <alignment horizontal="left"/>
    </xf>
    <xf numFmtId="22" fontId="0" fillId="0" borderId="0" xfId="0" applyNumberFormat="1"/>
    <xf numFmtId="1" fontId="0" fillId="0" borderId="0" xfId="0" applyNumberFormat="1" applyAlignment="1">
      <alignment horizontal="center"/>
    </xf>
    <xf numFmtId="0" fontId="0" fillId="0" borderId="0" xfId="0" applyAlignment="1">
      <alignment horizontal="center"/>
    </xf>
    <xf numFmtId="0" fontId="17" fillId="0" borderId="0" xfId="0" applyFont="1" applyAlignment="1">
      <alignment horizontal="left"/>
    </xf>
    <xf numFmtId="0" fontId="17" fillId="0" borderId="0" xfId="0" applyFont="1"/>
    <xf numFmtId="0" fontId="20" fillId="0" borderId="0" xfId="42"/>
    <xf numFmtId="0" fontId="0" fillId="0" borderId="0" xfId="0" applyAlignment="1">
      <alignment horizontal="left" wrapText="1"/>
    </xf>
    <xf numFmtId="0" fontId="21" fillId="0" borderId="0" xfId="0" applyFont="1" applyAlignment="1">
      <alignment vertical="center"/>
    </xf>
    <xf numFmtId="0" fontId="0" fillId="0" borderId="0" xfId="0" applyFont="1" applyAlignment="1">
      <alignment horizontal="center"/>
    </xf>
    <xf numFmtId="0" fontId="13" fillId="33" borderId="0" xfId="0" applyFont="1" applyFill="1"/>
    <xf numFmtId="1" fontId="13" fillId="33" borderId="0" xfId="0" applyNumberFormat="1" applyFont="1" applyFill="1" applyAlignment="1">
      <alignment horizontal="center"/>
    </xf>
    <xf numFmtId="0" fontId="13" fillId="33" borderId="0" xfId="0" applyFont="1" applyFill="1" applyAlignment="1">
      <alignment horizontal="center"/>
    </xf>
    <xf numFmtId="164" fontId="0" fillId="33" borderId="0" xfId="0" applyNumberFormat="1" applyFill="1"/>
    <xf numFmtId="1" fontId="0" fillId="33" borderId="0" xfId="0" applyNumberFormat="1" applyFill="1"/>
    <xf numFmtId="1" fontId="0" fillId="0" borderId="0" xfId="0" applyNumberFormat="1"/>
    <xf numFmtId="22" fontId="0" fillId="0" borderId="0" xfId="0" applyNumberFormat="1" applyAlignment="1">
      <alignment horizontal="center"/>
    </xf>
    <xf numFmtId="0" fontId="0" fillId="0" borderId="0" xfId="0" applyFill="1" applyAlignment="1">
      <alignment horizontal="center"/>
    </xf>
    <xf numFmtId="49" fontId="0" fillId="0" borderId="0" xfId="0" applyNumberForma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6" formatCode="#,##0_);[Red]\(#,##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vertical="center" readingOrder="0"/>
    </dxf>
    <dxf>
      <alignment vertical="center" readingOrder="0"/>
    </dxf>
    <dxf>
      <numFmt numFmtId="6" formatCode="#,##0_);[Red]\(#,##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numFmt numFmtId="6" formatCode="#,##0_);[Red]\(#,##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font>
        <name val="Calibri"/>
        <scheme val="minor"/>
      </font>
      <fill>
        <patternFill>
          <bgColor rgb="FF0070C0"/>
        </patternFill>
      </fill>
      <border diagonalUp="0" diagonalDown="0">
        <left/>
        <right/>
        <top/>
        <bottom/>
        <vertical/>
        <horizontal/>
      </border>
    </dxf>
  </dxfs>
  <tableStyles count="1" defaultTableStyle="TableStyleMedium2" defaultPivotStyle="PivotStyleLight16">
    <tableStyle name="Slicer Style 1" pivot="0" table="0" count="1">
      <tableStyleElement type="wholeTable" dxfId="65"/>
    </tableStyle>
  </tableStyles>
  <colors>
    <mruColors>
      <color rgb="FF006EAB"/>
      <color rgb="FF3366FF"/>
      <color rgb="FF0000FF"/>
      <color rgb="FFFF99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Open Tickets by</a:t>
            </a:r>
            <a:r>
              <a:rPr lang="en-US" baseline="0"/>
              <a:t> </a:t>
            </a:r>
          </a:p>
          <a:p>
            <a:pPr>
              <a:defRPr/>
            </a:pPr>
            <a:r>
              <a:rPr lang="en-US"/>
              <a:t>Request</a:t>
            </a:r>
            <a:r>
              <a:rPr lang="en-US" baseline="0"/>
              <a:t>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s>
    <c:plotArea>
      <c:layout/>
      <c:barChart>
        <c:barDir val="col"/>
        <c:grouping val="clustered"/>
        <c:varyColors val="0"/>
        <c:ser>
          <c:idx val="0"/>
          <c:order val="0"/>
          <c:tx>
            <c:strRef>
              <c:f>'Pivot Table'!$F$1:$F$2</c:f>
              <c:strCache>
                <c:ptCount val="1"/>
                <c:pt idx="0">
                  <c:v>P2</c:v>
                </c:pt>
              </c:strCache>
            </c:strRef>
          </c:tx>
          <c:spPr>
            <a:solidFill>
              <a:schemeClr val="accent1"/>
            </a:solidFill>
            <a:ln>
              <a:noFill/>
            </a:ln>
            <a:effectLst/>
          </c:spPr>
          <c:invertIfNegative val="0"/>
          <c:dLbls>
            <c:delete val="1"/>
          </c:dLbls>
          <c:cat>
            <c:strRef>
              <c:f>'Pivot Table'!$E$3:$E$6</c:f>
              <c:strCache>
                <c:ptCount val="3"/>
                <c:pt idx="0">
                  <c:v>Incident</c:v>
                </c:pt>
                <c:pt idx="1">
                  <c:v>Service Request</c:v>
                </c:pt>
                <c:pt idx="2">
                  <c:v>(blank)</c:v>
                </c:pt>
              </c:strCache>
            </c:strRef>
          </c:cat>
          <c:val>
            <c:numRef>
              <c:f>'Pivot Table'!$F$3:$F$6</c:f>
              <c:numCache>
                <c:formatCode>General</c:formatCode>
                <c:ptCount val="3"/>
                <c:pt idx="0">
                  <c:v>1</c:v>
                </c:pt>
              </c:numCache>
            </c:numRef>
          </c:val>
          <c:extLst>
            <c:ext xmlns:c16="http://schemas.microsoft.com/office/drawing/2014/chart" uri="{C3380CC4-5D6E-409C-BE32-E72D297353CC}">
              <c16:uniqueId val="{00000000-EE17-4D8F-B97D-077A4AC8277A}"/>
            </c:ext>
          </c:extLst>
        </c:ser>
        <c:ser>
          <c:idx val="1"/>
          <c:order val="1"/>
          <c:tx>
            <c:strRef>
              <c:f>'Pivot Table'!$G$1:$G$2</c:f>
              <c:strCache>
                <c:ptCount val="1"/>
                <c:pt idx="0">
                  <c:v>P3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(blank)</c:v>
                </c:pt>
              </c:strCache>
            </c:strRef>
          </c:cat>
          <c:val>
            <c:numRef>
              <c:f>'Pivot Table'!$G$3:$G$6</c:f>
              <c:numCache>
                <c:formatCode>General</c:formatCode>
                <c:ptCount val="3"/>
                <c:pt idx="1">
                  <c:v>1</c:v>
                </c:pt>
              </c:numCache>
            </c:numRef>
          </c:val>
          <c:extLst>
            <c:ext xmlns:c16="http://schemas.microsoft.com/office/drawing/2014/chart" uri="{C3380CC4-5D6E-409C-BE32-E72D297353CC}">
              <c16:uniqueId val="{00000000-3CC0-4A14-8FBD-DA2B95E61891}"/>
            </c:ext>
          </c:extLst>
        </c:ser>
        <c:ser>
          <c:idx val="2"/>
          <c:order val="2"/>
          <c:tx>
            <c:strRef>
              <c:f>'Pivot Table'!$H$1:$H$2</c:f>
              <c:strCache>
                <c:ptCount val="1"/>
                <c:pt idx="0">
                  <c:v>P4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(blank)</c:v>
                </c:pt>
              </c:strCache>
            </c:strRef>
          </c:cat>
          <c:val>
            <c:numRef>
              <c:f>'Pivot Table'!$H$3:$H$6</c:f>
              <c:numCache>
                <c:formatCode>General</c:formatCode>
                <c:ptCount val="3"/>
                <c:pt idx="1">
                  <c:v>7</c:v>
                </c:pt>
              </c:numCache>
            </c:numRef>
          </c:val>
          <c:extLst>
            <c:ext xmlns:c16="http://schemas.microsoft.com/office/drawing/2014/chart" uri="{C3380CC4-5D6E-409C-BE32-E72D297353CC}">
              <c16:uniqueId val="{00000001-3CC0-4A14-8FBD-DA2B95E61891}"/>
            </c:ext>
          </c:extLst>
        </c:ser>
        <c:ser>
          <c:idx val="3"/>
          <c:order val="3"/>
          <c:tx>
            <c:strRef>
              <c:f>'Pivot Table'!$I$1:$I$2</c:f>
              <c:strCache>
                <c:ptCount val="1"/>
                <c:pt idx="0">
                  <c:v>(blank)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Table'!$E$3:$E$6</c:f>
              <c:strCache>
                <c:ptCount val="3"/>
                <c:pt idx="0">
                  <c:v>Incident</c:v>
                </c:pt>
                <c:pt idx="1">
                  <c:v>Service Request</c:v>
                </c:pt>
                <c:pt idx="2">
                  <c:v>(blank)</c:v>
                </c:pt>
              </c:strCache>
            </c:strRef>
          </c:cat>
          <c:val>
            <c:numRef>
              <c:f>'Pivot Table'!$I$3:$I$6</c:f>
              <c:numCache>
                <c:formatCode>General</c:formatCode>
                <c:ptCount val="3"/>
              </c:numCache>
            </c:numRef>
          </c:val>
          <c:extLst>
            <c:ext xmlns:c16="http://schemas.microsoft.com/office/drawing/2014/chart" uri="{C3380CC4-5D6E-409C-BE32-E72D297353CC}">
              <c16:uniqueId val="{00000000-C832-4677-AA5A-DCDBAA1BF9AB}"/>
            </c:ext>
          </c:extLst>
        </c:ser>
        <c:dLbls>
          <c:dLblPos val="outEnd"/>
          <c:showLegendKey val="0"/>
          <c:showVal val="1"/>
          <c:showCatName val="0"/>
          <c:showSerName val="0"/>
          <c:showPercent val="0"/>
          <c:showBubbleSize val="0"/>
        </c:dLbls>
        <c:gapWidth val="150"/>
        <c:overlap val="-25"/>
        <c:axId val="333332520"/>
        <c:axId val="333201648"/>
      </c:barChart>
      <c:catAx>
        <c:axId val="33333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3201648"/>
        <c:crosses val="autoZero"/>
        <c:auto val="1"/>
        <c:lblAlgn val="ctr"/>
        <c:lblOffset val="100"/>
        <c:noMultiLvlLbl val="0"/>
      </c:catAx>
      <c:valAx>
        <c:axId val="333201648"/>
        <c:scaling>
          <c:orientation val="minMax"/>
        </c:scaling>
        <c:delete val="1"/>
        <c:axPos val="l"/>
        <c:numFmt formatCode="General" sourceLinked="1"/>
        <c:majorTickMark val="none"/>
        <c:minorTickMark val="none"/>
        <c:tickLblPos val="nextTo"/>
        <c:crossAx val="3333325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Open</a:t>
            </a:r>
            <a:r>
              <a:rPr lang="en-US" baseline="0"/>
              <a:t> Tickets</a:t>
            </a:r>
            <a:endParaRPr lang="en-US"/>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noFill/>
          <a:ln w="19050">
            <a:noFill/>
          </a:ln>
          <a:effectLst/>
        </c:spPr>
      </c:pivotFmt>
      <c:pivotFmt>
        <c:idx val="13"/>
        <c:spPr>
          <a:solidFill>
            <a:schemeClr val="accent1"/>
          </a:solidFill>
          <a:ln w="19050">
            <a:solidFill>
              <a:schemeClr val="lt1"/>
            </a:solidFill>
          </a:ln>
          <a:effectLst/>
        </c:spPr>
      </c:pivotFmt>
      <c:pivotFmt>
        <c:idx val="14"/>
        <c:dLbl>
          <c:idx val="0"/>
          <c:layout>
            <c:manualLayout>
              <c:x val="6.4126896464666391E-2"/>
              <c:y val="-0.27147427519668671"/>
            </c:manualLayout>
          </c:layout>
          <c:spPr>
            <a:noFill/>
            <a:ln>
              <a:noFill/>
            </a:ln>
            <a:effectLst/>
          </c:spPr>
          <c:txPr>
            <a:bodyPr rot="0" spcFirstLastPara="1" vertOverflow="ellipsis" vert="horz" wrap="square" lIns="38100" tIns="19050" rIns="38100" bIns="19050" anchor="ctr" anchorCtr="1">
              <a:noAutofit/>
            </a:bodyPr>
            <a:lstStyle/>
            <a:p>
              <a:pPr>
                <a:defRPr sz="72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0.33061341706837921"/>
                  <c:h val="0.43288240127415528"/>
                </c:manualLayout>
              </c15:layout>
            </c:ext>
          </c:extLst>
        </c:dLbl>
      </c:pivotFmt>
      <c:pivotFmt>
        <c:idx val="15"/>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2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19050">
            <a:noFill/>
          </a:ln>
          <a:effectLst/>
        </c:spPr>
        <c:marker>
          <c:symbol val="none"/>
        </c:marker>
      </c:pivotFmt>
      <c:pivotFmt>
        <c:idx val="17"/>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2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72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bg1"/>
          </a:solidFill>
        </c:spPr>
        <c:marker>
          <c:symbol val="none"/>
        </c:marker>
        <c:dLbl>
          <c:idx val="0"/>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24749851333985162"/>
              <c:y val="1.0650049719206555E-2"/>
            </c:manualLayout>
          </c:layout>
          <c:spPr>
            <a:noFill/>
            <a:ln>
              <a:noFill/>
            </a:ln>
            <a:effectLst/>
          </c:spPr>
          <c:txPr>
            <a:bodyPr wrap="square" lIns="38100" tIns="19050" rIns="38100" bIns="19050" anchor="ctr">
              <a:noAutofit/>
            </a:bodyPr>
            <a:lstStyle/>
            <a:p>
              <a:pPr>
                <a:defRPr sz="8000"/>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0.48973547471786866"/>
                  <c:h val="0.4966491567302373"/>
                </c:manualLayout>
              </c15:layout>
            </c:ext>
          </c:extLst>
        </c:dLbl>
      </c:pivotFmt>
    </c:pivotFmts>
    <c:plotArea>
      <c:layout>
        <c:manualLayout>
          <c:layoutTarget val="inner"/>
          <c:xMode val="edge"/>
          <c:yMode val="edge"/>
          <c:x val="0.21191141547467829"/>
          <c:y val="0.23768343451897225"/>
          <c:w val="0.6564329510705067"/>
          <c:h val="0.59099920977619735"/>
        </c:manualLayout>
      </c:layout>
      <c:barChart>
        <c:barDir val="bar"/>
        <c:grouping val="clustered"/>
        <c:varyColors val="0"/>
        <c:ser>
          <c:idx val="0"/>
          <c:order val="0"/>
          <c:tx>
            <c:strRef>
              <c:f>'Pivot Table'!$B$1</c:f>
              <c:strCache>
                <c:ptCount val="1"/>
                <c:pt idx="0">
                  <c:v>Total</c:v>
                </c:pt>
              </c:strCache>
            </c:strRef>
          </c:tx>
          <c:spPr>
            <a:solidFill>
              <a:schemeClr val="bg1"/>
            </a:solidFill>
          </c:spPr>
          <c:invertIfNegative val="0"/>
          <c:dPt>
            <c:idx val="0"/>
            <c:invertIfNegative val="0"/>
            <c:bubble3D val="0"/>
            <c:extLst>
              <c:ext xmlns:c16="http://schemas.microsoft.com/office/drawing/2014/chart" uri="{C3380CC4-5D6E-409C-BE32-E72D297353CC}">
                <c16:uniqueId val="{00000001-8C3C-43C2-ACCC-CF9CD480AA5F}"/>
              </c:ext>
            </c:extLst>
          </c:dPt>
          <c:dLbls>
            <c:dLbl>
              <c:idx val="0"/>
              <c:layout>
                <c:manualLayout>
                  <c:x val="-0.24749851333985162"/>
                  <c:y val="1.0650049719206555E-2"/>
                </c:manualLayout>
              </c:layout>
              <c:spPr>
                <a:noFill/>
                <a:ln>
                  <a:noFill/>
                </a:ln>
                <a:effectLst/>
              </c:spPr>
              <c:txPr>
                <a:bodyPr wrap="square" lIns="38100" tIns="19050" rIns="38100" bIns="19050" anchor="ctr">
                  <a:noAutofit/>
                </a:bodyPr>
                <a:lstStyle/>
                <a:p>
                  <a:pPr>
                    <a:defRPr sz="8000"/>
                  </a:pPr>
                  <a:endParaRPr lang="pt-BR"/>
                </a:p>
              </c:txPr>
              <c:dLblPos val="outEnd"/>
              <c:showLegendKey val="0"/>
              <c:showVal val="1"/>
              <c:showCatName val="0"/>
              <c:showSerName val="0"/>
              <c:showPercent val="0"/>
              <c:showBubbleSize val="0"/>
              <c:extLst>
                <c:ext xmlns:c15="http://schemas.microsoft.com/office/drawing/2012/chart" uri="{CE6537A1-D6FC-4f65-9D91-7224C49458BB}">
                  <c15:layout>
                    <c:manualLayout>
                      <c:w val="0.48973547471786866"/>
                      <c:h val="0.4966491567302373"/>
                    </c:manualLayout>
                  </c15:layout>
                </c:ext>
                <c:ext xmlns:c16="http://schemas.microsoft.com/office/drawing/2014/chart" uri="{C3380CC4-5D6E-409C-BE32-E72D297353CC}">
                  <c16:uniqueId val="{00000001-8C3C-43C2-ACCC-CF9CD480AA5F}"/>
                </c:ext>
              </c:extLst>
            </c:dLbl>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c:f>
              <c:strCache>
                <c:ptCount val="1"/>
                <c:pt idx="0">
                  <c:v>Total</c:v>
                </c:pt>
              </c:strCache>
            </c:strRef>
          </c:cat>
          <c:val>
            <c:numRef>
              <c:f>'Pivot Table'!$B$2</c:f>
              <c:numCache>
                <c:formatCode>#,##0_);[Red]\(#,##0\)</c:formatCode>
                <c:ptCount val="1"/>
                <c:pt idx="0">
                  <c:v>9</c:v>
                </c:pt>
              </c:numCache>
            </c:numRef>
          </c:val>
          <c:extLst>
            <c:ext xmlns:c16="http://schemas.microsoft.com/office/drawing/2014/chart" uri="{C3380CC4-5D6E-409C-BE32-E72D297353CC}">
              <c16:uniqueId val="{00000004-FB5D-4790-A4E9-E1200D12CF35}"/>
            </c:ext>
          </c:extLst>
        </c:ser>
        <c:dLbls>
          <c:dLblPos val="outEnd"/>
          <c:showLegendKey val="0"/>
          <c:showVal val="1"/>
          <c:showCatName val="0"/>
          <c:showSerName val="0"/>
          <c:showPercent val="0"/>
          <c:showBubbleSize val="0"/>
        </c:dLbls>
        <c:gapWidth val="100"/>
        <c:axId val="529403784"/>
        <c:axId val="529396240"/>
      </c:barChart>
      <c:valAx>
        <c:axId val="529396240"/>
        <c:scaling>
          <c:orientation val="minMax"/>
        </c:scaling>
        <c:delete val="1"/>
        <c:axPos val="b"/>
        <c:numFmt formatCode="#,##0_);[Red]\(#,##0\)" sourceLinked="1"/>
        <c:majorTickMark val="out"/>
        <c:minorTickMark val="none"/>
        <c:tickLblPos val="nextTo"/>
        <c:crossAx val="529403784"/>
        <c:crosses val="autoZero"/>
        <c:crossBetween val="between"/>
      </c:valAx>
      <c:catAx>
        <c:axId val="529403784"/>
        <c:scaling>
          <c:orientation val="minMax"/>
        </c:scaling>
        <c:delete val="1"/>
        <c:axPos val="l"/>
        <c:numFmt formatCode="General" sourceLinked="1"/>
        <c:majorTickMark val="out"/>
        <c:minorTickMark val="none"/>
        <c:tickLblPos val="nextTo"/>
        <c:crossAx val="529396240"/>
        <c:crosses val="autoZero"/>
        <c:auto val="1"/>
        <c:lblAlgn val="ctr"/>
        <c:lblOffset val="100"/>
        <c:noMultiLvlLbl val="0"/>
      </c:cat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Tickets per Products</a:t>
            </a:r>
            <a:r>
              <a:rPr lang="en-US" baseline="0"/>
              <a:t> or Services by Reponsible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pivotFmt>
      <c:pivotFmt>
        <c:idx val="27"/>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pivotFmt>
    </c:pivotFmts>
    <c:plotArea>
      <c:layout/>
      <c:barChart>
        <c:barDir val="col"/>
        <c:grouping val="stacked"/>
        <c:varyColors val="0"/>
        <c:ser>
          <c:idx val="0"/>
          <c:order val="0"/>
          <c:tx>
            <c:strRef>
              <c:f>'Pivot Table'!$AD$1:$AD$2</c:f>
              <c:strCache>
                <c:ptCount val="1"/>
                <c:pt idx="0">
                  <c:v>Grand Total</c:v>
                </c:pt>
              </c:strCache>
            </c:strRef>
          </c:tx>
          <c:spPr>
            <a:solidFill>
              <a:schemeClr val="accent1"/>
            </a:solidFill>
            <a:ln>
              <a:noFill/>
            </a:ln>
            <a:effectLst/>
          </c:spPr>
          <c:invertIfNegative val="0"/>
          <c:dLbls>
            <c:delete val="1"/>
          </c:dLbls>
          <c:cat>
            <c:strRef>
              <c:f>'Pivot Table'!$AC$3</c:f>
              <c:strCache>
                <c:ptCount val="1"/>
                <c:pt idx="0">
                  <c:v>Grand Total</c:v>
                </c:pt>
              </c:strCache>
            </c:strRef>
          </c:cat>
          <c:val>
            <c:numRef>
              <c:f>'Pivot Table'!$AD$3</c:f>
              <c:numCache>
                <c:formatCode>General</c:formatCode>
                <c:ptCount val="1"/>
              </c:numCache>
            </c:numRef>
          </c:val>
          <c:extLst>
            <c:ext xmlns:c16="http://schemas.microsoft.com/office/drawing/2014/chart" uri="{C3380CC4-5D6E-409C-BE32-E72D297353CC}">
              <c16:uniqueId val="{00000000-4A8C-4D31-B637-71395D7E6FB6}"/>
            </c:ext>
          </c:extLst>
        </c:ser>
        <c:dLbls>
          <c:dLblPos val="ctr"/>
          <c:showLegendKey val="0"/>
          <c:showVal val="1"/>
          <c:showCatName val="0"/>
          <c:showSerName val="0"/>
          <c:showPercent val="0"/>
          <c:showBubbleSize val="0"/>
        </c:dLbls>
        <c:gapWidth val="55"/>
        <c:overlap val="100"/>
        <c:axId val="459831032"/>
        <c:axId val="459822504"/>
      </c:barChart>
      <c:catAx>
        <c:axId val="45983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822504"/>
        <c:crosses val="autoZero"/>
        <c:auto val="1"/>
        <c:lblAlgn val="ctr"/>
        <c:lblOffset val="100"/>
        <c:noMultiLvlLbl val="0"/>
      </c:catAx>
      <c:valAx>
        <c:axId val="45982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98310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Table!PivotTable8</c:name>
    <c:fmtId val="13"/>
  </c:pivotSource>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r>
              <a:rPr lang="en-US" sz="1400">
                <a:latin typeface="+mn-lt"/>
              </a:rPr>
              <a:t>Open Tickets Aging (Days)</a:t>
            </a:r>
          </a:p>
        </c:rich>
      </c:tx>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j-ea"/>
              <a:cs typeface="+mj-cs"/>
            </a:defRPr>
          </a:pPr>
          <a:endParaRPr lang="pt-BR"/>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a:noFill/>
            </a:ln>
            <a:effectLst/>
          </c:spPr>
        </c:marker>
      </c:pivotFmt>
      <c:pivotFmt>
        <c:idx val="8"/>
        <c:spPr>
          <a:solidFill>
            <a:schemeClr val="accent1"/>
          </a:solidFill>
          <a:ln w="38100" cap="rnd">
            <a:solidFill>
              <a:schemeClr val="accent1"/>
            </a:solidFill>
            <a:round/>
          </a:ln>
          <a:effectLst/>
        </c:spPr>
        <c:marker>
          <c:spPr>
            <a:solidFill>
              <a:schemeClr val="accent1"/>
            </a:solidFill>
            <a:ln>
              <a:noFill/>
            </a:ln>
            <a:effectLst/>
          </c:spPr>
        </c:marker>
      </c:pivotFmt>
      <c:pivotFmt>
        <c:idx val="9"/>
        <c:spPr>
          <a:solidFill>
            <a:schemeClr val="accent1"/>
          </a:solidFill>
          <a:ln>
            <a:noFill/>
          </a:ln>
          <a:effectLst/>
        </c:spPr>
        <c:marker>
          <c:symbol val="none"/>
        </c:marker>
      </c:pivotFmt>
      <c:pivotFmt>
        <c:idx val="1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ap="rnd">
            <a:solidFill>
              <a:schemeClr val="accent1"/>
            </a:solidFill>
            <a:round/>
          </a:ln>
          <a:effectLst/>
        </c:spPr>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38100" cap="rnd">
            <a:solidFill>
              <a:schemeClr val="accent1"/>
            </a:solidFill>
            <a:round/>
          </a:ln>
          <a:effectLst/>
        </c:spPr>
        <c:marker>
          <c:symbol val="circle"/>
          <c:size val="8"/>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Table'!$AL$3</c:f>
              <c:strCache>
                <c:ptCount val="1"/>
                <c:pt idx="0">
                  <c:v># of tickets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Table'!$AK$4:$AK$5</c:f>
              <c:strCache>
                <c:ptCount val="1"/>
                <c:pt idx="0">
                  <c:v>(blank)</c:v>
                </c:pt>
              </c:strCache>
            </c:strRef>
          </c:cat>
          <c:val>
            <c:numRef>
              <c:f>'Pivot Table'!$AL$4:$AL$5</c:f>
              <c:numCache>
                <c:formatCode>General</c:formatCode>
                <c:ptCount val="1"/>
              </c:numCache>
            </c:numRef>
          </c:val>
          <c:extLst>
            <c:ext xmlns:c16="http://schemas.microsoft.com/office/drawing/2014/chart" uri="{C3380CC4-5D6E-409C-BE32-E72D297353CC}">
              <c16:uniqueId val="{00000003-BA6F-4BFA-9D10-C2CDFF6FC671}"/>
            </c:ext>
          </c:extLst>
        </c:ser>
        <c:dLbls>
          <c:showLegendKey val="0"/>
          <c:showVal val="1"/>
          <c:showCatName val="0"/>
          <c:showSerName val="0"/>
          <c:showPercent val="0"/>
          <c:showBubbleSize val="0"/>
        </c:dLbls>
        <c:gapWidth val="150"/>
        <c:overlap val="-25"/>
        <c:axId val="451284008"/>
        <c:axId val="451283024"/>
      </c:barChart>
      <c:lineChart>
        <c:grouping val="standard"/>
        <c:varyColors val="0"/>
        <c:ser>
          <c:idx val="1"/>
          <c:order val="1"/>
          <c:tx>
            <c:strRef>
              <c:f>'Pivot Table'!$AM$3</c:f>
              <c:strCache>
                <c:ptCount val="1"/>
                <c:pt idx="0">
                  <c:v>Average of Aging</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Table'!$AK$4:$AK$5</c:f>
              <c:strCache>
                <c:ptCount val="1"/>
                <c:pt idx="0">
                  <c:v>(blank)</c:v>
                </c:pt>
              </c:strCache>
            </c:strRef>
          </c:cat>
          <c:val>
            <c:numRef>
              <c:f>'Pivot Table'!$AM$4:$AM$5</c:f>
              <c:numCache>
                <c:formatCode>#,##0_);[Red]\(#,##0\)</c:formatCode>
                <c:ptCount val="1"/>
              </c:numCache>
            </c:numRef>
          </c:val>
          <c:smooth val="0"/>
          <c:extLst>
            <c:ext xmlns:c16="http://schemas.microsoft.com/office/drawing/2014/chart" uri="{C3380CC4-5D6E-409C-BE32-E72D297353CC}">
              <c16:uniqueId val="{00000004-BA6F-4BFA-9D10-C2CDFF6FC671}"/>
            </c:ext>
          </c:extLst>
        </c:ser>
        <c:dLbls>
          <c:showLegendKey val="0"/>
          <c:showVal val="1"/>
          <c:showCatName val="0"/>
          <c:showSerName val="0"/>
          <c:showPercent val="0"/>
          <c:showBubbleSize val="0"/>
        </c:dLbls>
        <c:marker val="1"/>
        <c:smooth val="0"/>
        <c:axId val="451284008"/>
        <c:axId val="451283024"/>
      </c:lineChart>
      <c:catAx>
        <c:axId val="45128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451283024"/>
        <c:crosses val="autoZero"/>
        <c:auto val="1"/>
        <c:lblAlgn val="ctr"/>
        <c:lblOffset val="100"/>
        <c:noMultiLvlLbl val="0"/>
      </c:catAx>
      <c:valAx>
        <c:axId val="451283024"/>
        <c:scaling>
          <c:orientation val="minMax"/>
        </c:scaling>
        <c:delete val="1"/>
        <c:axPos val="l"/>
        <c:numFmt formatCode="General" sourceLinked="1"/>
        <c:majorTickMark val="none"/>
        <c:minorTickMark val="none"/>
        <c:tickLblPos val="nextTo"/>
        <c:crossAx val="4512840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Under Analysis by WL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col"/>
        <c:grouping val="clustered"/>
        <c:varyColors val="0"/>
        <c:ser>
          <c:idx val="0"/>
          <c:order val="0"/>
          <c:tx>
            <c:strRef>
              <c:f>'Pivot Table'!$W$3:$W$4</c:f>
              <c:strCache>
                <c:ptCount val="1"/>
                <c:pt idx="0">
                  <c:v>Grand Total</c:v>
                </c:pt>
              </c:strCache>
            </c:strRef>
          </c:tx>
          <c:spPr>
            <a:solidFill>
              <a:schemeClr val="accent1"/>
            </a:solidFill>
            <a:ln>
              <a:noFill/>
            </a:ln>
            <a:effectLst/>
          </c:spPr>
          <c:invertIfNegative val="0"/>
          <c:dLbls>
            <c:delete val="1"/>
          </c:dLbls>
          <c:cat>
            <c:strRef>
              <c:f>'Pivot Table'!$V$5</c:f>
              <c:strCache>
                <c:ptCount val="1"/>
                <c:pt idx="0">
                  <c:v>Grand Total</c:v>
                </c:pt>
              </c:strCache>
            </c:strRef>
          </c:cat>
          <c:val>
            <c:numRef>
              <c:f>'Pivot Table'!$W$5</c:f>
              <c:numCache>
                <c:formatCode>General</c:formatCode>
                <c:ptCount val="1"/>
              </c:numCache>
            </c:numRef>
          </c:val>
          <c:extLst>
            <c:ext xmlns:c16="http://schemas.microsoft.com/office/drawing/2014/chart" uri="{C3380CC4-5D6E-409C-BE32-E72D297353CC}">
              <c16:uniqueId val="{00000000-3B7E-4A4B-B180-2F96B8AF1CC2}"/>
            </c:ext>
          </c:extLst>
        </c:ser>
        <c:dLbls>
          <c:showLegendKey val="0"/>
          <c:showVal val="1"/>
          <c:showCatName val="0"/>
          <c:showSerName val="0"/>
          <c:showPercent val="0"/>
          <c:showBubbleSize val="0"/>
        </c:dLbls>
        <c:gapWidth val="150"/>
        <c:overlap val="-25"/>
        <c:axId val="339049160"/>
        <c:axId val="339049488"/>
      </c:barChart>
      <c:catAx>
        <c:axId val="33904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9049488"/>
        <c:crosses val="autoZero"/>
        <c:auto val="1"/>
        <c:lblAlgn val="ctr"/>
        <c:lblOffset val="100"/>
        <c:noMultiLvlLbl val="0"/>
      </c:catAx>
      <c:valAx>
        <c:axId val="339049488"/>
        <c:scaling>
          <c:orientation val="minMax"/>
        </c:scaling>
        <c:delete val="1"/>
        <c:axPos val="l"/>
        <c:numFmt formatCode="General" sourceLinked="1"/>
        <c:majorTickMark val="none"/>
        <c:minorTickMark val="none"/>
        <c:tickLblPos val="nextTo"/>
        <c:crossAx val="3390491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00FF"/>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Tickets Waiting for Bank</a:t>
            </a:r>
          </a:p>
          <a:p>
            <a:pPr>
              <a:defRPr/>
            </a:pPr>
            <a:r>
              <a:rPr lang="en-US" sz="1400" b="0" i="0" baseline="0">
                <a:effectLst/>
              </a:rPr>
              <a:t> feedback by Priority</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pivotFmt>
    </c:pivotFmts>
    <c:plotArea>
      <c:layout/>
      <c:barChart>
        <c:barDir val="col"/>
        <c:grouping val="clustered"/>
        <c:varyColors val="0"/>
        <c:ser>
          <c:idx val="0"/>
          <c:order val="0"/>
          <c:tx>
            <c:strRef>
              <c:f>'Pivot Table'!$M$3:$M$4</c:f>
              <c:strCache>
                <c:ptCount val="1"/>
                <c:pt idx="0">
                  <c:v>Grand Total</c:v>
                </c:pt>
              </c:strCache>
            </c:strRef>
          </c:tx>
          <c:spPr>
            <a:solidFill>
              <a:schemeClr val="accent1"/>
            </a:solidFill>
            <a:ln>
              <a:noFill/>
            </a:ln>
            <a:effectLst/>
          </c:spPr>
          <c:invertIfNegative val="0"/>
          <c:dLbls>
            <c:delete val="1"/>
          </c:dLbls>
          <c:cat>
            <c:strRef>
              <c:f>'Pivot Table'!$L$5</c:f>
              <c:strCache>
                <c:ptCount val="1"/>
                <c:pt idx="0">
                  <c:v>Grand Total</c:v>
                </c:pt>
              </c:strCache>
            </c:strRef>
          </c:cat>
          <c:val>
            <c:numRef>
              <c:f>'Pivot Table'!$M$5</c:f>
              <c:numCache>
                <c:formatCode>#,##0_);[Red]\(#,##0\)</c:formatCode>
                <c:ptCount val="1"/>
              </c:numCache>
            </c:numRef>
          </c:val>
          <c:extLst>
            <c:ext xmlns:c16="http://schemas.microsoft.com/office/drawing/2014/chart" uri="{C3380CC4-5D6E-409C-BE32-E72D297353CC}">
              <c16:uniqueId val="{00000000-B118-4D90-A3D6-31E24CB34781}"/>
            </c:ext>
          </c:extLst>
        </c:ser>
        <c:dLbls>
          <c:showLegendKey val="0"/>
          <c:showVal val="1"/>
          <c:showCatName val="0"/>
          <c:showSerName val="0"/>
          <c:showPercent val="0"/>
          <c:showBubbleSize val="0"/>
        </c:dLbls>
        <c:gapWidth val="95"/>
        <c:axId val="387549240"/>
        <c:axId val="387546616"/>
      </c:barChart>
      <c:catAx>
        <c:axId val="387549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7546616"/>
        <c:crosses val="autoZero"/>
        <c:auto val="1"/>
        <c:lblAlgn val="ctr"/>
        <c:lblOffset val="100"/>
        <c:noMultiLvlLbl val="0"/>
      </c:catAx>
      <c:valAx>
        <c:axId val="387546616"/>
        <c:scaling>
          <c:orientation val="minMax"/>
        </c:scaling>
        <c:delete val="1"/>
        <c:axPos val="l"/>
        <c:numFmt formatCode="#,##0_);[Red]\(#,##0\)" sourceLinked="1"/>
        <c:majorTickMark val="none"/>
        <c:minorTickMark val="none"/>
        <c:tickLblPos val="nextTo"/>
        <c:crossAx val="3875492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00FF"/>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Operations 2019-12-19.xlsx]Pivot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Tickets</a:t>
            </a:r>
            <a:r>
              <a:rPr lang="en-US" sz="1400" baseline="0"/>
              <a:t> Waiting for Merchant feedback</a:t>
            </a:r>
            <a:endParaRPr lang="en-US" sz="14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(blank)</c:v>
                </c:pt>
              </c:strCache>
            </c:strRef>
          </c:tx>
          <c:spPr>
            <a:solidFill>
              <a:schemeClr val="accent1"/>
            </a:solidFill>
            <a:ln>
              <a:noFill/>
            </a:ln>
            <a:effectLst/>
          </c:spPr>
          <c:invertIfNegative val="0"/>
          <c:dLbls>
            <c:delete val="1"/>
          </c:dLbls>
          <c:cat>
            <c:strRef>
              <c:f>'Pivot Table'!$Q$5:$Q$6</c:f>
              <c:strCache>
                <c:ptCount val="1"/>
                <c:pt idx="0">
                  <c:v>(blank)</c:v>
                </c:pt>
              </c:strCache>
            </c:strRef>
          </c:cat>
          <c:val>
            <c:numRef>
              <c:f>'Pivot Table'!$R$5:$R$6</c:f>
              <c:numCache>
                <c:formatCode>General</c:formatCode>
                <c:ptCount val="1"/>
              </c:numCache>
            </c:numRef>
          </c:val>
          <c:extLst>
            <c:ext xmlns:c16="http://schemas.microsoft.com/office/drawing/2014/chart" uri="{C3380CC4-5D6E-409C-BE32-E72D297353CC}">
              <c16:uniqueId val="{00000000-DA8C-497F-A5AE-FB099283F099}"/>
            </c:ext>
          </c:extLst>
        </c:ser>
        <c:dLbls>
          <c:dLblPos val="outEnd"/>
          <c:showLegendKey val="0"/>
          <c:showVal val="1"/>
          <c:showCatName val="0"/>
          <c:showSerName val="0"/>
          <c:showPercent val="0"/>
          <c:showBubbleSize val="0"/>
        </c:dLbls>
        <c:gapWidth val="219"/>
        <c:overlap val="-27"/>
        <c:axId val="337090424"/>
        <c:axId val="337088784"/>
      </c:barChart>
      <c:catAx>
        <c:axId val="33709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088784"/>
        <c:crosses val="autoZero"/>
        <c:auto val="1"/>
        <c:lblAlgn val="ctr"/>
        <c:lblOffset val="100"/>
        <c:noMultiLvlLbl val="0"/>
      </c:catAx>
      <c:valAx>
        <c:axId val="337088784"/>
        <c:scaling>
          <c:orientation val="minMax"/>
        </c:scaling>
        <c:delete val="1"/>
        <c:axPos val="l"/>
        <c:numFmt formatCode="General" sourceLinked="1"/>
        <c:majorTickMark val="none"/>
        <c:minorTickMark val="none"/>
        <c:tickLblPos val="nextTo"/>
        <c:crossAx val="3370904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0000FF"/>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6</xdr:col>
      <xdr:colOff>1048045</xdr:colOff>
      <xdr:row>1</xdr:row>
      <xdr:rowOff>128774</xdr:rowOff>
    </xdr:from>
    <xdr:to>
      <xdr:col>8</xdr:col>
      <xdr:colOff>2632331</xdr:colOff>
      <xdr:row>3</xdr:row>
      <xdr:rowOff>150239</xdr:rowOff>
    </xdr:to>
    <xdr:sp macro="" textlink="">
      <xdr:nvSpPr>
        <xdr:cNvPr id="12" name="TextBox 11"/>
        <xdr:cNvSpPr txBox="1"/>
      </xdr:nvSpPr>
      <xdr:spPr>
        <a:xfrm>
          <a:off x="7025804" y="324251"/>
          <a:ext cx="5420561" cy="411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600" b="1">
              <a:solidFill>
                <a:srgbClr val="006EAB"/>
              </a:solidFill>
            </a:rPr>
            <a:t>One Page Status - </a:t>
          </a:r>
          <a:r>
            <a:rPr lang="en-US" sz="2600" b="1" baseline="0">
              <a:solidFill>
                <a:srgbClr val="006EAB"/>
              </a:solidFill>
            </a:rPr>
            <a:t>Operational Tickets</a:t>
          </a:r>
          <a:endParaRPr lang="en-US" sz="2600" b="1">
            <a:solidFill>
              <a:srgbClr val="006EAB"/>
            </a:solidFill>
          </a:endParaRPr>
        </a:p>
      </xdr:txBody>
    </xdr:sp>
    <xdr:clientData/>
  </xdr:twoCellAnchor>
  <xdr:twoCellAnchor editAs="absolute">
    <xdr:from>
      <xdr:col>1</xdr:col>
      <xdr:colOff>215472</xdr:colOff>
      <xdr:row>1</xdr:row>
      <xdr:rowOff>150574</xdr:rowOff>
    </xdr:from>
    <xdr:to>
      <xdr:col>3</xdr:col>
      <xdr:colOff>755889</xdr:colOff>
      <xdr:row>4</xdr:row>
      <xdr:rowOff>120581</xdr:rowOff>
    </xdr:to>
    <xdr:pic>
      <xdr:nvPicPr>
        <xdr:cNvPr id="15" name="Picture 1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5556" b="39346"/>
        <a:stretch/>
      </xdr:blipFill>
      <xdr:spPr>
        <a:xfrm>
          <a:off x="509386" y="347177"/>
          <a:ext cx="2119148" cy="559815"/>
        </a:xfrm>
        <a:prstGeom prst="rect">
          <a:avLst/>
        </a:prstGeom>
      </xdr:spPr>
    </xdr:pic>
    <xdr:clientData/>
  </xdr:twoCellAnchor>
  <xdr:twoCellAnchor editAs="absolute">
    <xdr:from>
      <xdr:col>10</xdr:col>
      <xdr:colOff>2205084</xdr:colOff>
      <xdr:row>2</xdr:row>
      <xdr:rowOff>17456</xdr:rowOff>
    </xdr:from>
    <xdr:to>
      <xdr:col>11</xdr:col>
      <xdr:colOff>818270</xdr:colOff>
      <xdr:row>5</xdr:row>
      <xdr:rowOff>2172</xdr:rowOff>
    </xdr:to>
    <xdr:pic>
      <xdr:nvPicPr>
        <xdr:cNvPr id="16" name="Picture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353118" y="408408"/>
          <a:ext cx="938600" cy="571147"/>
        </a:xfrm>
        <a:prstGeom prst="rect">
          <a:avLst/>
        </a:prstGeom>
      </xdr:spPr>
    </xdr:pic>
    <xdr:clientData/>
  </xdr:twoCellAnchor>
  <xdr:twoCellAnchor editAs="absolute">
    <xdr:from>
      <xdr:col>1</xdr:col>
      <xdr:colOff>197666</xdr:colOff>
      <xdr:row>42</xdr:row>
      <xdr:rowOff>70426</xdr:rowOff>
    </xdr:from>
    <xdr:to>
      <xdr:col>3</xdr:col>
      <xdr:colOff>884529</xdr:colOff>
      <xdr:row>43</xdr:row>
      <xdr:rowOff>48236</xdr:rowOff>
    </xdr:to>
    <xdr:sp macro="" textlink="">
      <xdr:nvSpPr>
        <xdr:cNvPr id="3" name="TextBox 2"/>
        <xdr:cNvSpPr txBox="1"/>
      </xdr:nvSpPr>
      <xdr:spPr>
        <a:xfrm>
          <a:off x="497848" y="8313881"/>
          <a:ext cx="2291681" cy="174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solidFill>
                <a:schemeClr val="accent5">
                  <a:lumMod val="50000"/>
                </a:schemeClr>
              </a:solidFill>
            </a:rPr>
            <a:t>Full list of Open Cases</a:t>
          </a:r>
          <a:endParaRPr lang="en-US" sz="1600" b="1" baseline="0">
            <a:solidFill>
              <a:schemeClr val="accent5">
                <a:lumMod val="50000"/>
              </a:schemeClr>
            </a:solidFill>
          </a:endParaRPr>
        </a:p>
      </xdr:txBody>
    </xdr:sp>
    <xdr:clientData/>
  </xdr:twoCellAnchor>
  <xdr:twoCellAnchor>
    <xdr:from>
      <xdr:col>2</xdr:col>
      <xdr:colOff>4467</xdr:colOff>
      <xdr:row>9</xdr:row>
      <xdr:rowOff>150090</xdr:rowOff>
    </xdr:from>
    <xdr:to>
      <xdr:col>12</xdr:col>
      <xdr:colOff>0</xdr:colOff>
      <xdr:row>39</xdr:row>
      <xdr:rowOff>81172</xdr:rowOff>
    </xdr:to>
    <xdr:grpSp>
      <xdr:nvGrpSpPr>
        <xdr:cNvPr id="24" name="Group 23"/>
        <xdr:cNvGrpSpPr/>
      </xdr:nvGrpSpPr>
      <xdr:grpSpPr>
        <a:xfrm>
          <a:off x="558649" y="1895763"/>
          <a:ext cx="17770915" cy="5749991"/>
          <a:chOff x="608987" y="1537770"/>
          <a:chExt cx="12902906" cy="5572852"/>
        </a:xfrm>
      </xdr:grpSpPr>
      <xdr:grpSp>
        <xdr:nvGrpSpPr>
          <xdr:cNvPr id="23" name="Group 22"/>
          <xdr:cNvGrpSpPr/>
        </xdr:nvGrpSpPr>
        <xdr:grpSpPr>
          <a:xfrm>
            <a:off x="608987" y="1537770"/>
            <a:ext cx="12889139" cy="2691765"/>
            <a:chOff x="607626" y="2321543"/>
            <a:chExt cx="12898664" cy="2752997"/>
          </a:xfrm>
        </xdr:grpSpPr>
        <xdr:graphicFrame macro="">
          <xdr:nvGraphicFramePr>
            <xdr:cNvPr id="2" name="Chart 1"/>
            <xdr:cNvGraphicFramePr>
              <a:graphicFrameLocks/>
            </xdr:cNvGraphicFramePr>
          </xdr:nvGraphicFramePr>
          <xdr:xfrm>
            <a:off x="3842657" y="2321543"/>
            <a:ext cx="3363686" cy="275299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xdr:cNvGraphicFramePr>
              <a:graphicFrameLocks/>
            </xdr:cNvGraphicFramePr>
          </xdr:nvGraphicFramePr>
          <xdr:xfrm>
            <a:off x="607626" y="2321543"/>
            <a:ext cx="3203303" cy="275299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xdr:cNvGraphicFramePr>
              <a:graphicFrameLocks/>
            </xdr:cNvGraphicFramePr>
          </xdr:nvGraphicFramePr>
          <xdr:xfrm>
            <a:off x="7177634" y="2321543"/>
            <a:ext cx="6328656" cy="272207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14" name="Group 13"/>
          <xdr:cNvGrpSpPr/>
        </xdr:nvGrpSpPr>
        <xdr:grpSpPr>
          <a:xfrm>
            <a:off x="608987" y="4418857"/>
            <a:ext cx="12902906" cy="2691765"/>
            <a:chOff x="607626" y="5072000"/>
            <a:chExt cx="12740667" cy="2752997"/>
          </a:xfrm>
        </xdr:grpSpPr>
        <xdr:graphicFrame macro="">
          <xdr:nvGraphicFramePr>
            <xdr:cNvPr id="13" name="Chart 12"/>
            <xdr:cNvGraphicFramePr>
              <a:graphicFrameLocks/>
            </xdr:cNvGraphicFramePr>
          </xdr:nvGraphicFramePr>
          <xdr:xfrm>
            <a:off x="10136850" y="5072000"/>
            <a:ext cx="3211443" cy="2748643"/>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5" name="Group 4"/>
            <xdr:cNvGrpSpPr/>
          </xdr:nvGrpSpPr>
          <xdr:grpSpPr>
            <a:xfrm>
              <a:off x="607626" y="5072000"/>
              <a:ext cx="9582428" cy="2752997"/>
              <a:chOff x="605812" y="3694957"/>
              <a:chExt cx="9266742" cy="2834640"/>
            </a:xfrm>
            <a:noFill/>
          </xdr:grpSpPr>
          <xdr:graphicFrame macro="">
            <xdr:nvGraphicFramePr>
              <xdr:cNvPr id="8" name="Chart 7"/>
              <xdr:cNvGraphicFramePr>
                <a:graphicFrameLocks/>
              </xdr:cNvGraphicFramePr>
            </xdr:nvGraphicFramePr>
            <xdr:xfrm>
              <a:off x="605812" y="3694957"/>
              <a:ext cx="3083550" cy="283464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6" name="Chart 5"/>
              <xdr:cNvGraphicFramePr>
                <a:graphicFrameLocks/>
              </xdr:cNvGraphicFramePr>
            </xdr:nvGraphicFramePr>
            <xdr:xfrm>
              <a:off x="3680361" y="3694957"/>
              <a:ext cx="3101276" cy="283464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7" name="Chart 6"/>
              <xdr:cNvGraphicFramePr>
                <a:graphicFrameLocks/>
              </xdr:cNvGraphicFramePr>
            </xdr:nvGraphicFramePr>
            <xdr:xfrm>
              <a:off x="6772568" y="3694957"/>
              <a:ext cx="3099986" cy="2834640"/>
            </xdr:xfrm>
            <a:graphic>
              <a:graphicData uri="http://schemas.openxmlformats.org/drawingml/2006/chart">
                <c:chart xmlns:c="http://schemas.openxmlformats.org/drawingml/2006/chart" xmlns:r="http://schemas.openxmlformats.org/officeDocument/2006/relationships" r:id="rId9"/>
              </a:graphicData>
            </a:graphic>
          </xdr:graphicFrame>
        </xdr:grpSp>
      </xdr:grpSp>
    </xdr:grpSp>
    <xdr:clientData/>
  </xdr:twoCellAnchor>
  <xdr:twoCellAnchor editAs="oneCell">
    <xdr:from>
      <xdr:col>1</xdr:col>
      <xdr:colOff>239485</xdr:colOff>
      <xdr:row>6</xdr:row>
      <xdr:rowOff>23654</xdr:rowOff>
    </xdr:from>
    <xdr:to>
      <xdr:col>12</xdr:col>
      <xdr:colOff>78827</xdr:colOff>
      <xdr:row>9</xdr:row>
      <xdr:rowOff>69272</xdr:rowOff>
    </xdr:to>
    <mc:AlternateContent xmlns:mc="http://schemas.openxmlformats.org/markup-compatibility/2006" xmlns:a14="http://schemas.microsoft.com/office/drawing/2010/main">
      <mc:Choice Requires="a14">
        <xdr:graphicFrame macro="">
          <xdr:nvGraphicFramePr>
            <xdr:cNvPr id="22" name="BANK"/>
            <xdr:cNvGraphicFramePr/>
          </xdr:nvGraphicFramePr>
          <xdr:xfrm>
            <a:off x="0" y="0"/>
            <a:ext cx="0" cy="0"/>
          </xdr:xfrm>
          <a:graphic>
            <a:graphicData uri="http://schemas.microsoft.com/office/drawing/2010/slicer">
              <sle:slicer xmlns:sle="http://schemas.microsoft.com/office/drawing/2010/slicer" name="BANK"/>
            </a:graphicData>
          </a:graphic>
        </xdr:graphicFrame>
      </mc:Choice>
      <mc:Fallback xmlns="">
        <xdr:sp macro="" textlink="">
          <xdr:nvSpPr>
            <xdr:cNvPr id="0" name=""/>
            <xdr:cNvSpPr>
              <a:spLocks noTextEdit="1"/>
            </xdr:cNvSpPr>
          </xdr:nvSpPr>
          <xdr:spPr>
            <a:xfrm>
              <a:off x="539667" y="1201290"/>
              <a:ext cx="18208160" cy="63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icius Teixeira" refreshedDate="43818.607164351852" createdVersion="6" refreshedVersion="6" minRefreshableVersion="3" recordCount="44">
  <cacheSource type="worksheet">
    <worksheetSource name="raw"/>
  </cacheSource>
  <cacheFields count="19">
    <cacheField name="ISSUE TYPE" numFmtId="0">
      <sharedItems containsBlank="1" count="4">
        <s v="Incident"/>
        <s v="Service Request"/>
        <m/>
        <s v="Change Request" u="1"/>
      </sharedItems>
    </cacheField>
    <cacheField name="PRIORITY" numFmtId="0">
      <sharedItems containsBlank="1" count="8">
        <s v="P2"/>
        <s v="P3"/>
        <s v="P4"/>
        <m/>
        <s v="ZINA du curitna" u="1"/>
        <s v="PAU" u="1"/>
        <s v="PX" u="1"/>
        <s v="ZIKA DA GALAXIA" u="1"/>
      </sharedItems>
    </cacheField>
    <cacheField name="ISSUE KEY" numFmtId="0">
      <sharedItems containsBlank="1"/>
    </cacheField>
    <cacheField name="ISSUE ID" numFmtId="0">
      <sharedItems containsString="0" containsBlank="1" containsNumber="1" containsInteger="1" minValue="18784" maxValue="24288"/>
    </cacheField>
    <cacheField name="CREATED" numFmtId="0">
      <sharedItems containsNonDate="0" containsDate="1" containsString="0" containsBlank="1" minDate="2019-03-20T15:54:00" maxDate="2019-12-17T17:31:00"/>
    </cacheField>
    <cacheField name="CUSTOM FIELD (BANK)" numFmtId="0">
      <sharedItems containsBlank="1" count="10">
        <s v="RedeCard"/>
        <s v="Amex"/>
        <s v="Bancomer"/>
        <m/>
        <s v="SIPS/ WorldlineOnline"/>
        <s v="JCB"/>
        <s v="Banorte"/>
        <s v="Cielo" u="1"/>
        <s v="Cetelem" u="1"/>
        <s v="Cofidis" u="1"/>
      </sharedItems>
    </cacheField>
    <cacheField name="CUSTOM FIELD (MERCHANT)" numFmtId="0">
      <sharedItems containsBlank="1"/>
    </cacheField>
    <cacheField name="RESPONSIBLE GROUP" numFmtId="0">
      <sharedItems containsBlank="1" count="14">
        <s v="Customer responded"/>
        <s v="Suspended"/>
        <s v="Waiting for Infra"/>
        <s v="Application Specialist"/>
        <m/>
        <s v="New ticket" u="1"/>
        <s v="Reopened" u="1"/>
        <s v="2:nd line support" u="1"/>
        <s v="Resolved issues" u="1"/>
        <s v="1:st line support" u="1"/>
        <s v="Closed issue" u="1"/>
        <s v="3:rd line support" u="1"/>
        <s v="Waiting for bank/acquirer" u="1"/>
        <s v="Waiting for Merchant" u="1"/>
      </sharedItems>
    </cacheField>
    <cacheField name="SUMMARY" numFmtId="0">
      <sharedItems containsBlank="1"/>
    </cacheField>
    <cacheField name="ASSIGNEE" numFmtId="0">
      <sharedItems containsBlank="1"/>
    </cacheField>
    <cacheField name="UPDATED" numFmtId="0">
      <sharedItems containsNonDate="0" containsDate="1" containsString="0" containsBlank="1" minDate="2019-11-26T09:44:00" maxDate="2019-12-18T18:16:00"/>
    </cacheField>
    <cacheField name="MARKET" numFmtId="0">
      <sharedItems containsBlank="1"/>
    </cacheField>
    <cacheField name="PRODUCT OR SERVICE" numFmtId="0">
      <sharedItems containsBlank="1" count="17">
        <s v="2.Report"/>
        <s v="2.Reconciliation"/>
        <s v="2.Charge_Back"/>
        <s v="2.Payment_Page"/>
        <m/>
        <s v="2.MerchantBatch" u="1"/>
        <s v="2.Funding" u="1"/>
        <s v="3.Missing_Report" u="1"/>
        <s v="3.Bad_File" u="1"/>
        <s v="2.Refund" u="1"/>
        <s v="3.Declined_Transaction" u="1"/>
        <s v="2.Performance" u="1"/>
        <s v="1.LATAM" u="1"/>
        <s v="3.Double_Charge" u="1"/>
        <s v="3.Bad_Report" u="1"/>
        <s v="3.Late_Decline" u="1"/>
        <s v="3.Missing_Transactions" u="1"/>
      </sharedItems>
    </cacheField>
    <cacheField name="ERROR OR INCONSISTENCY TYPE" numFmtId="0">
      <sharedItems containsBlank="1"/>
    </cacheField>
    <cacheField name="ROOT CAUSE" numFmtId="0">
      <sharedItems containsBlank="1"/>
    </cacheField>
    <cacheField name="EXTRA LABEL" numFmtId="0">
      <sharedItems containsNonDate="0" containsString="0" containsBlank="1"/>
    </cacheField>
    <cacheField name="RESOLVED" numFmtId="0">
      <sharedItems containsNonDate="0" containsString="0" containsBlank="1"/>
    </cacheField>
    <cacheField name="STATUS DE PARA" numFmtId="0">
      <sharedItems containsBlank="1" count="6">
        <e v="#N/A"/>
        <s v="Suspended"/>
        <m/>
        <e v="#REF!" u="1"/>
        <s v="Closed" u="1"/>
        <s v="Open" u="1"/>
      </sharedItems>
    </cacheField>
    <cacheField name="AGING" numFmtId="0">
      <sharedItems containsBlank="1" containsMixedTypes="1" containsNumber="1" minValue="193.5" maxValue="193.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4">
  <r>
    <x v="0"/>
    <x v="0"/>
    <s v="PAYPAL-450"/>
    <n v="18784"/>
    <d v="2019-03-20T15:54:00"/>
    <x v="0"/>
    <s v="PayPal"/>
    <x v="0"/>
    <s v="Pending transactions for Rede / WL"/>
    <s v="vteixeira"/>
    <d v="2019-12-12T11:47:00"/>
    <s v="LATAM"/>
    <x v="0"/>
    <s v="3.Bad_Report"/>
    <s v="Internal_system_performance"/>
    <m/>
    <m/>
    <x v="0"/>
    <e v="#N/A"/>
  </r>
  <r>
    <x v="1"/>
    <x v="1"/>
    <s v="PAYPAL-533"/>
    <n v="19760"/>
    <d v="2019-05-07T21:30:00"/>
    <x v="1"/>
    <s v="PayPal"/>
    <x v="0"/>
    <s v="RITM0275302 - Amex Digital River - GBP Declines"/>
    <s v="mkollukuduru"/>
    <d v="2019-12-12T08:49:00"/>
    <s v="EMEA"/>
    <x v="1"/>
    <s v="3.Declined_Transaction"/>
    <s v="Bank_system_error"/>
    <m/>
    <m/>
    <x v="0"/>
    <e v="#N/A"/>
  </r>
  <r>
    <x v="1"/>
    <x v="2"/>
    <s v="PAYPAL-605"/>
    <n v="20407"/>
    <d v="2019-06-08T14:14:00"/>
    <x v="2"/>
    <s v="PayPal"/>
    <x v="1"/>
    <s v="PAYPAL-177 - RITM0082433: Bancomer Variances    $776,055.72"/>
    <s v="vteixeira"/>
    <d v="2019-11-26T09:44:00"/>
    <s v="LATAM"/>
    <x v="2"/>
    <s v="3.Missing_Transactions"/>
    <s v="Process_deviation"/>
    <m/>
    <m/>
    <x v="1"/>
    <n v="193.5"/>
  </r>
  <r>
    <x v="1"/>
    <x v="2"/>
    <s v="PAYPAL-1115"/>
    <n v="24272"/>
    <d v="2019-12-16T21:49:00"/>
    <x v="3"/>
    <s v="PayPal"/>
    <x v="2"/>
    <s v="RITM0439955 - PPPLPAYPT-74161 - Digital River World Payments Merchant TLS CA Expiring"/>
    <s v="jfernandez"/>
    <d v="2019-12-17T09:03:00"/>
    <s v="GLOBAL"/>
    <x v="3"/>
    <s v="3.Certificates"/>
    <m/>
    <m/>
    <m/>
    <x v="0"/>
    <e v="#N/A"/>
  </r>
  <r>
    <x v="1"/>
    <x v="2"/>
    <s v="PAYPAL-1103"/>
    <n v="24030"/>
    <d v="2019-12-03T22:51:00"/>
    <x v="4"/>
    <s v="PayPal"/>
    <x v="3"/>
    <s v="RITM0431180 - Transactions Declined by Worldline at Settlement 2019-10-18 to 2019-11-17"/>
    <s v="rmukhi"/>
    <d v="2019-12-17T11:10:00"/>
    <s v="LATAM"/>
    <x v="1"/>
    <s v="3.Declined_Transaction"/>
    <m/>
    <m/>
    <m/>
    <x v="0"/>
    <e v="#N/A"/>
  </r>
  <r>
    <x v="1"/>
    <x v="2"/>
    <s v="PAYPAL-1089"/>
    <n v="23791"/>
    <d v="2019-11-20T11:25:00"/>
    <x v="5"/>
    <s v="PayPal"/>
    <x v="3"/>
    <s v="RITM0420044 - JCB - Duplicate charge"/>
    <s v="rantunes"/>
    <d v="2019-12-18T13:25:00"/>
    <s v="APAC"/>
    <x v="1"/>
    <s v="3.Double_Charge"/>
    <m/>
    <m/>
    <m/>
    <x v="0"/>
    <e v="#N/A"/>
  </r>
  <r>
    <x v="1"/>
    <x v="2"/>
    <s v="PAYPAL-1058"/>
    <n v="23472"/>
    <d v="2019-11-01T23:15:00"/>
    <x v="1"/>
    <s v="PayPal"/>
    <x v="3"/>
    <s v="RITM0402700 - Amex DR PDA SDA variance 9_25-9_27"/>
    <s v="sabaig"/>
    <d v="2019-12-18T17:18:00"/>
    <s v="GLOBAL"/>
    <x v="1"/>
    <s v="3.Missing_Transactions"/>
    <m/>
    <m/>
    <m/>
    <x v="0"/>
    <e v="#N/A"/>
  </r>
  <r>
    <x v="1"/>
    <x v="2"/>
    <s v="PAYPAL-1114"/>
    <n v="24240"/>
    <d v="2019-12-14T00:52:00"/>
    <x v="6"/>
    <s v="PayPal"/>
    <x v="3"/>
    <s v="RITM0437316 Banorte trxns stuck in PENDING status  - 516 txn, 704,329 MXN "/>
    <s v="sabaig"/>
    <d v="2019-12-18T17:19:00"/>
    <s v="LATAM"/>
    <x v="1"/>
    <s v="3.Missing_Transactions"/>
    <m/>
    <m/>
    <m/>
    <x v="0"/>
    <e v="#N/A"/>
  </r>
  <r>
    <x v="1"/>
    <x v="2"/>
    <s v="PAYPAL-1116"/>
    <n v="24288"/>
    <d v="2019-12-17T17:31:00"/>
    <x v="0"/>
    <s v="PayPal"/>
    <x v="0"/>
    <s v="[ALERT] :Unable to download the file: 20191216_netgiro_fundreport_redecard_ppbr.txt"/>
    <s v="rantunes"/>
    <d v="2019-12-18T18:16:00"/>
    <s v="LATAM"/>
    <x v="0"/>
    <s v="3.Bad_Report"/>
    <m/>
    <m/>
    <m/>
    <x v="0"/>
    <e v="#N/A"/>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r>
    <x v="2"/>
    <x v="3"/>
    <m/>
    <m/>
    <m/>
    <x v="3"/>
    <m/>
    <x v="4"/>
    <m/>
    <m/>
    <m/>
    <m/>
    <x v="4"/>
    <m/>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colHeaderCaption=" ">
  <location ref="AK3:AM5" firstHeaderRow="0" firstDataRow="1" firstDataCol="1" rowPageCount="1" colPageCount="1"/>
  <pivotFields count="19">
    <pivotField showAll="0"/>
    <pivotField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axis="axisRow" showAll="0" defaultSubtotal="0">
      <items count="14">
        <item m="1" x="7"/>
        <item m="1" x="12"/>
        <item m="1" x="13"/>
        <item m="1" x="11"/>
        <item x="4"/>
        <item m="1" x="6"/>
        <item m="1" x="5"/>
        <item m="1" x="10"/>
        <item m="1" x="8"/>
        <item m="1" x="9"/>
        <item x="0"/>
        <item x="1"/>
        <item x="2"/>
        <item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axis="axisPage" dataField="1" showAll="0" defaultSubtotal="0">
      <items count="6">
        <item m="1" x="5"/>
        <item x="2"/>
        <item x="0"/>
        <item m="1" x="3"/>
        <item m="1" x="4"/>
        <item x="1"/>
      </items>
    </pivotField>
    <pivotField dataField="1" numFmtId="38" showAll="0" defaultSubtotal="0"/>
  </pivotFields>
  <rowFields count="1">
    <field x="7"/>
  </rowFields>
  <rowItems count="2">
    <i>
      <x v="4"/>
    </i>
    <i t="grand">
      <x/>
    </i>
  </rowItems>
  <colFields count="1">
    <field x="-2"/>
  </colFields>
  <colItems count="2">
    <i>
      <x/>
    </i>
    <i i="1">
      <x v="1"/>
    </i>
  </colItems>
  <pageFields count="1">
    <pageField fld="17" item="1" hier="-1"/>
  </pageFields>
  <dataFields count="2">
    <dataField name="# of tickets" fld="17" subtotal="count" baseField="8" baseItem="0"/>
    <dataField name="Average of Aging" fld="18" subtotal="average" baseField="8" baseItem="0" numFmtId="38"/>
  </dataFields>
  <formats count="9">
    <format dxfId="8">
      <pivotArea outline="0" collapsedLevelsAreSubtotals="1" fieldPosition="0"/>
    </format>
    <format dxfId="7">
      <pivotArea field="1" type="button" dataOnly="0" labelOnly="1" outline="0"/>
    </format>
    <format dxfId="6">
      <pivotArea type="topRight" dataOnly="0" labelOnly="1" outline="0" fieldPosition="0"/>
    </format>
    <format dxfId="5">
      <pivotArea dataOnly="0" labelOnly="1" grandCol="1" outline="0" fieldPosition="0"/>
    </format>
    <format dxfId="4">
      <pivotArea outline="0" collapsedLevelsAreSubtotals="1" fieldPosition="0"/>
    </format>
    <format dxfId="3">
      <pivotArea field="1" type="button" dataOnly="0" labelOnly="1" outline="0"/>
    </format>
    <format dxfId="2">
      <pivotArea type="topRight" dataOnly="0" labelOnly="1" outline="0" fieldPosition="0"/>
    </format>
    <format dxfId="1">
      <pivotArea dataOnly="0" labelOnly="1" grandCol="1" outline="0" fieldPosition="0"/>
    </format>
    <format dxfId="0">
      <pivotArea outline="0" fieldPosition="0">
        <references count="1">
          <reference field="4294967294" count="1">
            <x v="1"/>
          </reference>
        </references>
      </pivotArea>
    </format>
  </formats>
  <chartFormats count="2">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0" colHeaderCaption=" ">
  <location ref="L3:M5" firstHeaderRow="1" firstDataRow="2" firstDataCol="1" rowPageCount="1" colPageCount="1"/>
  <pivotFields count="19">
    <pivotField showAll="0"/>
    <pivotField axis="axisCol" showAll="0">
      <items count="9">
        <item x="0"/>
        <item x="1"/>
        <item x="2"/>
        <item x="3"/>
        <item m="1" x="6"/>
        <item m="1" x="5"/>
        <item m="1" x="7"/>
        <item m="1" x="4"/>
        <item t="default"/>
      </items>
    </pivotField>
    <pivotField showAll="0"/>
    <pivotField showAll="0"/>
    <pivotField numFmtId="22" showAll="0"/>
    <pivotField axis="axisRow" showAll="0">
      <items count="11">
        <item x="2"/>
        <item x="6"/>
        <item m="1" x="7"/>
        <item x="0"/>
        <item x="3"/>
        <item m="1" x="8"/>
        <item x="5"/>
        <item m="1" x="9"/>
        <item x="1"/>
        <item x="4"/>
        <item t="default"/>
      </items>
    </pivotField>
    <pivotField showAll="0"/>
    <pivotField name="BANK" axis="axisPage" multipleItemSelectionAllowed="1" showAll="0" defaultSubtotal="0">
      <items count="14">
        <item h="1" m="1" x="7"/>
        <item m="1" x="12"/>
        <item h="1" m="1" x="13"/>
        <item h="1" m="1" x="11"/>
        <item h="1" x="4"/>
        <item h="1" m="1" x="6"/>
        <item h="1" m="1" x="5"/>
        <item h="1" m="1" x="10"/>
        <item h="1" m="1" x="8"/>
        <item h="1" m="1" x="9"/>
        <item h="1" x="0"/>
        <item h="1" x="1"/>
        <item h="1" x="2"/>
        <item h="1"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Fields count="1">
    <field x="5"/>
  </rowFields>
  <rowItems count="1">
    <i t="grand">
      <x/>
    </i>
  </rowItems>
  <colFields count="1">
    <field x="1"/>
  </colFields>
  <colItems count="1">
    <i t="grand">
      <x/>
    </i>
  </colItems>
  <pageFields count="1">
    <pageField fld="7" hier="-1"/>
  </pageFields>
  <dataFields count="1">
    <dataField name="# of Tickets" fld="17" subtotal="count" baseField="6" baseItem="2" numFmtId="38"/>
  </dataFields>
  <formats count="13">
    <format dxfId="21">
      <pivotArea outline="0" collapsedLevelsAreSubtotals="1" fieldPosition="0"/>
    </format>
    <format dxfId="20">
      <pivotArea field="1" type="button" dataOnly="0" labelOnly="1" outline="0" axis="axisCol" fieldPosition="0"/>
    </format>
    <format dxfId="19">
      <pivotArea type="topRight" dataOnly="0" labelOnly="1" outline="0" fieldPosition="0"/>
    </format>
    <format dxfId="18">
      <pivotArea dataOnly="0" labelOnly="1" grandCol="1" outline="0" fieldPosition="0"/>
    </format>
    <format dxfId="17">
      <pivotArea outline="0" collapsedLevelsAreSubtotals="1" fieldPosition="0"/>
    </format>
    <format dxfId="16">
      <pivotArea field="1" type="button" dataOnly="0" labelOnly="1" outline="0" axis="axisCol" fieldPosition="0"/>
    </format>
    <format dxfId="15">
      <pivotArea type="topRight" dataOnly="0" labelOnly="1" outline="0" fieldPosition="0"/>
    </format>
    <format dxfId="14">
      <pivotArea dataOnly="0" labelOnly="1" grandCol="1" outline="0" fieldPosition="0"/>
    </format>
    <format dxfId="13">
      <pivotArea outline="0" fieldPosition="0">
        <references count="1">
          <reference field="4294967294" count="1">
            <x v="0"/>
          </reference>
        </references>
      </pivotArea>
    </format>
    <format dxfId="12">
      <pivotArea outline="0" collapsedLevelsAreSubtotals="1" fieldPosition="0">
        <references count="1">
          <reference field="1" count="0" selected="0"/>
        </references>
      </pivotArea>
    </format>
    <format dxfId="11">
      <pivotArea dataOnly="0" labelOnly="1" fieldPosition="0">
        <references count="1">
          <reference field="1" count="0"/>
        </references>
      </pivotArea>
    </format>
    <format dxfId="10">
      <pivotArea outline="0" collapsedLevelsAreSubtotals="1" fieldPosition="0">
        <references count="1">
          <reference field="1" count="0" selected="0"/>
        </references>
      </pivotArea>
    </format>
    <format dxfId="9">
      <pivotArea dataOnly="0" labelOnly="1" fieldPosition="0">
        <references count="1">
          <reference field="1" count="0"/>
        </references>
      </pivotArea>
    </format>
  </formats>
  <chartFormats count="4">
    <chartFormat chart="5" format="24" series="1">
      <pivotArea type="data" outline="0" fieldPosition="0">
        <references count="2">
          <reference field="4294967294" count="1" selected="0">
            <x v="0"/>
          </reference>
          <reference field="1" count="1" selected="0">
            <x v="0"/>
          </reference>
        </references>
      </pivotArea>
    </chartFormat>
    <chartFormat chart="5" format="25" series="1">
      <pivotArea type="data" outline="0" fieldPosition="0">
        <references count="2">
          <reference field="4294967294" count="1" selected="0">
            <x v="0"/>
          </reference>
          <reference field="1" count="1" selected="0">
            <x v="1"/>
          </reference>
        </references>
      </pivotArea>
    </chartFormat>
    <chartFormat chart="5" format="29" series="1">
      <pivotArea type="data" outline="0" fieldPosition="0">
        <references count="2">
          <reference field="4294967294" count="1" selected="0">
            <x v="0"/>
          </reference>
          <reference field="1" count="1" selected="0">
            <x v="2"/>
          </reference>
        </references>
      </pivotArea>
    </chartFormat>
    <chartFormat chart="5"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colHeaderCaption=" ">
  <location ref="AC1:AD3" firstHeaderRow="1" firstDataRow="2" firstDataCol="1"/>
  <pivotFields count="19">
    <pivotField showAll="0"/>
    <pivotField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axis="axisRow" showAll="0" defaultSubtotal="0">
      <items count="14">
        <item m="1" x="7"/>
        <item m="1" x="12"/>
        <item m="1" x="13"/>
        <item m="1" x="11"/>
        <item h="1" x="4"/>
        <item m="1" x="6"/>
        <item m="1" x="5"/>
        <item h="1" m="1" x="10"/>
        <item h="1" m="1" x="8"/>
        <item h="1" m="1" x="9"/>
        <item h="1" x="0"/>
        <item h="1" x="1"/>
        <item h="1" x="2"/>
        <item h="1" x="3"/>
      </items>
    </pivotField>
    <pivotField showAll="0"/>
    <pivotField showAll="0"/>
    <pivotField numFmtId="22" showAll="0"/>
    <pivotField showAll="0" defaultSubtotal="0"/>
    <pivotField axis="axisCol" showAll="0" defaultSubtotal="0">
      <items count="17">
        <item x="2"/>
        <item x="1"/>
        <item m="1" x="9"/>
        <item x="0"/>
        <item m="1" x="6"/>
        <item x="4"/>
        <item m="1" x="12"/>
        <item m="1" x="16"/>
        <item m="1" x="10"/>
        <item m="1" x="14"/>
        <item m="1" x="7"/>
        <item m="1" x="8"/>
        <item m="1" x="13"/>
        <item m="1" x="15"/>
        <item m="1" x="11"/>
        <item m="1" x="5"/>
        <item x="3"/>
      </items>
    </pivotField>
    <pivotField showAll="0" defaultSubtotal="0"/>
    <pivotField showAll="0" defaultSubtotal="0"/>
    <pivotField showAll="0" defaultSubtotal="0"/>
    <pivotField showAll="0"/>
    <pivotField dataField="1" showAll="0" defaultSubtotal="0"/>
    <pivotField showAll="0" defaultSubtotal="0"/>
  </pivotFields>
  <rowFields count="1">
    <field x="7"/>
  </rowFields>
  <rowItems count="1">
    <i t="grand">
      <x/>
    </i>
  </rowItems>
  <colFields count="1">
    <field x="12"/>
  </colFields>
  <colItems count="1">
    <i t="grand">
      <x/>
    </i>
  </colItems>
  <dataFields count="1">
    <dataField name="Count of Status de para" fld="17" subtotal="count" baseField="0" baseItem="0"/>
  </dataFields>
  <formats count="8">
    <format dxfId="29">
      <pivotArea outline="0" collapsedLevelsAreSubtotals="1" fieldPosition="0"/>
    </format>
    <format dxfId="28">
      <pivotArea field="1" type="button" dataOnly="0" labelOnly="1" outline="0"/>
    </format>
    <format dxfId="27">
      <pivotArea type="topRight" dataOnly="0" labelOnly="1" outline="0" fieldPosition="0"/>
    </format>
    <format dxfId="26">
      <pivotArea dataOnly="0" labelOnly="1" grandCol="1" outline="0" fieldPosition="0"/>
    </format>
    <format dxfId="25">
      <pivotArea outline="0" collapsedLevelsAreSubtotals="1" fieldPosition="0"/>
    </format>
    <format dxfId="24">
      <pivotArea field="1" type="button" dataOnly="0" labelOnly="1" outline="0"/>
    </format>
    <format dxfId="23">
      <pivotArea type="topRight" dataOnly="0" labelOnly="1" outline="0" fieldPosition="0"/>
    </format>
    <format dxfId="22">
      <pivotArea dataOnly="0" labelOnly="1" grandCol="1" outline="0" fieldPosition="0"/>
    </format>
  </formats>
  <chartFormats count="15">
    <chartFormat chart="10" format="82" series="1">
      <pivotArea type="data" outline="0" fieldPosition="0">
        <references count="2">
          <reference field="4294967294" count="1" selected="0">
            <x v="0"/>
          </reference>
          <reference field="12" count="1" selected="0">
            <x v="1"/>
          </reference>
        </references>
      </pivotArea>
    </chartFormat>
    <chartFormat chart="10" format="83" series="1">
      <pivotArea type="data" outline="0" fieldPosition="0">
        <references count="2">
          <reference field="4294967294" count="1" selected="0">
            <x v="0"/>
          </reference>
          <reference field="12" count="1" selected="0">
            <x v="3"/>
          </reference>
        </references>
      </pivotArea>
    </chartFormat>
    <chartFormat chart="10" format="84" series="1">
      <pivotArea type="data" outline="0" fieldPosition="0">
        <references count="2">
          <reference field="4294967294" count="1" selected="0">
            <x v="0"/>
          </reference>
          <reference field="12" count="1" selected="0">
            <x v="0"/>
          </reference>
        </references>
      </pivotArea>
    </chartFormat>
    <chartFormat chart="10" format="85" series="1">
      <pivotArea type="data" outline="0" fieldPosition="0">
        <references count="2">
          <reference field="4294967294" count="1" selected="0">
            <x v="0"/>
          </reference>
          <reference field="12" count="1" selected="0">
            <x v="2"/>
          </reference>
        </references>
      </pivotArea>
    </chartFormat>
    <chartFormat chart="10" format="86" series="1">
      <pivotArea type="data" outline="0" fieldPosition="0">
        <references count="2">
          <reference field="4294967294" count="1" selected="0">
            <x v="0"/>
          </reference>
          <reference field="12" count="1" selected="0">
            <x v="4"/>
          </reference>
        </references>
      </pivotArea>
    </chartFormat>
    <chartFormat chart="10" format="87" series="1">
      <pivotArea type="data" outline="0" fieldPosition="0">
        <references count="2">
          <reference field="4294967294" count="1" selected="0">
            <x v="0"/>
          </reference>
          <reference field="12" count="1" selected="0">
            <x v="6"/>
          </reference>
        </references>
      </pivotArea>
    </chartFormat>
    <chartFormat chart="10" format="88" series="1">
      <pivotArea type="data" outline="0" fieldPosition="0">
        <references count="2">
          <reference field="4294967294" count="1" selected="0">
            <x v="0"/>
          </reference>
          <reference field="12" count="1" selected="0">
            <x v="11"/>
          </reference>
        </references>
      </pivotArea>
    </chartFormat>
    <chartFormat chart="10" format="89" series="1">
      <pivotArea type="data" outline="0" fieldPosition="0">
        <references count="2">
          <reference field="4294967294" count="1" selected="0">
            <x v="0"/>
          </reference>
          <reference field="12" count="1" selected="0">
            <x v="7"/>
          </reference>
        </references>
      </pivotArea>
    </chartFormat>
    <chartFormat chart="10" format="90" series="1">
      <pivotArea type="data" outline="0" fieldPosition="0">
        <references count="2">
          <reference field="4294967294" count="1" selected="0">
            <x v="0"/>
          </reference>
          <reference field="12" count="1" selected="0">
            <x v="8"/>
          </reference>
        </references>
      </pivotArea>
    </chartFormat>
    <chartFormat chart="10" format="91" series="1">
      <pivotArea type="data" outline="0" fieldPosition="0">
        <references count="2">
          <reference field="4294967294" count="1" selected="0">
            <x v="0"/>
          </reference>
          <reference field="12" count="1" selected="0">
            <x v="9"/>
          </reference>
        </references>
      </pivotArea>
    </chartFormat>
    <chartFormat chart="10" format="92" series="1">
      <pivotArea type="data" outline="0" fieldPosition="0">
        <references count="2">
          <reference field="4294967294" count="1" selected="0">
            <x v="0"/>
          </reference>
          <reference field="12" count="1" selected="0">
            <x v="10"/>
          </reference>
        </references>
      </pivotArea>
    </chartFormat>
    <chartFormat chart="10" format="93" series="1">
      <pivotArea type="data" outline="0" fieldPosition="0">
        <references count="2">
          <reference field="4294967294" count="1" selected="0">
            <x v="0"/>
          </reference>
          <reference field="12" count="1" selected="0">
            <x v="5"/>
          </reference>
        </references>
      </pivotArea>
    </chartFormat>
    <chartFormat chart="10" format="94" series="1">
      <pivotArea type="data" outline="0" fieldPosition="0">
        <references count="2">
          <reference field="4294967294" count="1" selected="0">
            <x v="0"/>
          </reference>
          <reference field="12" count="1" selected="0">
            <x v="14"/>
          </reference>
        </references>
      </pivotArea>
    </chartFormat>
    <chartFormat chart="10" format="95" series="1">
      <pivotArea type="data" outline="0" fieldPosition="0">
        <references count="2">
          <reference field="4294967294" count="1" selected="0">
            <x v="0"/>
          </reference>
          <reference field="12" count="1" selected="0">
            <x v="15"/>
          </reference>
        </references>
      </pivotArea>
    </chartFormat>
    <chartFormat chart="10" format="9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colHeaderCaption=" ">
  <location ref="B1:B2" firstHeaderRow="1" firstDataRow="1" firstDataCol="0"/>
  <pivotFields count="19">
    <pivotField showAll="0"/>
    <pivotField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showAll="0" defaultSubtotal="0"/>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Items count="1">
    <i/>
  </rowItems>
  <colItems count="1">
    <i/>
  </colItems>
  <dataFields count="1">
    <dataField name="# of Open Tickets" fld="17" subtotal="count" baseField="0" baseItem="11458616" numFmtId="38"/>
  </dataFields>
  <formats count="9">
    <format dxfId="38">
      <pivotArea outline="0" collapsedLevelsAreSubtotals="1" fieldPosition="0"/>
    </format>
    <format dxfId="37">
      <pivotArea field="1" type="button" dataOnly="0" labelOnly="1" outline="0"/>
    </format>
    <format dxfId="36">
      <pivotArea type="topRight" dataOnly="0" labelOnly="1" outline="0" fieldPosition="0"/>
    </format>
    <format dxfId="35">
      <pivotArea dataOnly="0" labelOnly="1" grandCol="1" outline="0" fieldPosition="0"/>
    </format>
    <format dxfId="34">
      <pivotArea outline="0" collapsedLevelsAreSubtotals="1" fieldPosition="0"/>
    </format>
    <format dxfId="33">
      <pivotArea field="1" type="button" dataOnly="0" labelOnly="1" outline="0"/>
    </format>
    <format dxfId="32">
      <pivotArea type="topRight" dataOnly="0" labelOnly="1" outline="0" fieldPosition="0"/>
    </format>
    <format dxfId="31">
      <pivotArea dataOnly="0" labelOnly="1" grandCol="1" outline="0" fieldPosition="0"/>
    </format>
    <format dxfId="30">
      <pivotArea outline="0" fieldPosition="0">
        <references count="1">
          <reference field="4294967294" count="1">
            <x v="0"/>
          </reference>
        </references>
      </pivotArea>
    </format>
  </formats>
  <chartFormats count="2">
    <chartFormat chart="4" format="19" series="1">
      <pivotArea type="data" outline="0" fieldPosition="0">
        <references count="1">
          <reference field="4294967294" count="1" selected="0">
            <x v="0"/>
          </reference>
        </references>
      </pivotArea>
    </chartFormat>
    <chartFormat chart="4" format="2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colHeaderCaption=" ">
  <location ref="E1:J6" firstHeaderRow="1" firstDataRow="2" firstDataCol="1"/>
  <pivotFields count="19">
    <pivotField axis="axisRow" showAll="0">
      <items count="5">
        <item x="0"/>
        <item x="1"/>
        <item m="1" x="3"/>
        <item x="2"/>
        <item t="default"/>
      </items>
    </pivotField>
    <pivotField axis="axisCol" dataField="1" showAll="0">
      <items count="9">
        <item x="0"/>
        <item x="1"/>
        <item x="2"/>
        <item x="3"/>
        <item m="1" x="6"/>
        <item m="1" x="5"/>
        <item m="1" x="7"/>
        <item m="1" x="4"/>
        <item t="default"/>
      </items>
    </pivotField>
    <pivotField showAll="0"/>
    <pivotField showAll="0"/>
    <pivotField numFmtId="22" showAll="0"/>
    <pivotField showAll="0">
      <items count="11">
        <item x="1"/>
        <item x="2"/>
        <item x="6"/>
        <item m="1" x="8"/>
        <item m="1" x="7"/>
        <item m="1" x="9"/>
        <item x="5"/>
        <item x="0"/>
        <item x="4"/>
        <item x="3"/>
        <item t="default"/>
      </items>
    </pivotField>
    <pivotField showAll="0"/>
    <pivotField showAll="0" defaultSubtotal="0"/>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s>
  <rowFields count="1">
    <field x="0"/>
  </rowFields>
  <rowItems count="4">
    <i>
      <x/>
    </i>
    <i>
      <x v="1"/>
    </i>
    <i>
      <x v="3"/>
    </i>
    <i t="grand">
      <x/>
    </i>
  </rowItems>
  <colFields count="1">
    <field x="1"/>
  </colFields>
  <colItems count="5">
    <i>
      <x/>
    </i>
    <i>
      <x v="1"/>
    </i>
    <i>
      <x v="2"/>
    </i>
    <i>
      <x v="3"/>
    </i>
    <i t="grand">
      <x/>
    </i>
  </colItems>
  <dataFields count="1">
    <dataField name="Count of Priority" fld="1" subtotal="count" baseField="0" baseItem="0"/>
  </dataFields>
  <formats count="10">
    <format dxfId="48">
      <pivotArea outline="0" collapsedLevelsAreSubtotals="1" fieldPosition="0"/>
    </format>
    <format dxfId="47">
      <pivotArea field="1" type="button" dataOnly="0" labelOnly="1" outline="0" axis="axisCol" fieldPosition="0"/>
    </format>
    <format dxfId="46">
      <pivotArea type="topRight" dataOnly="0" labelOnly="1" outline="0" fieldPosition="0"/>
    </format>
    <format dxfId="45">
      <pivotArea dataOnly="0" labelOnly="1" fieldPosition="0">
        <references count="1">
          <reference field="1" count="0"/>
        </references>
      </pivotArea>
    </format>
    <format dxfId="44">
      <pivotArea dataOnly="0" labelOnly="1" grandCol="1" outline="0" fieldPosition="0"/>
    </format>
    <format dxfId="43">
      <pivotArea outline="0" collapsedLevelsAreSubtotals="1" fieldPosition="0"/>
    </format>
    <format dxfId="42">
      <pivotArea field="1" type="button" dataOnly="0" labelOnly="1" outline="0" axis="axisCol" fieldPosition="0"/>
    </format>
    <format dxfId="41">
      <pivotArea type="topRight" dataOnly="0" labelOnly="1" outline="0" fieldPosition="0"/>
    </format>
    <format dxfId="40">
      <pivotArea dataOnly="0" labelOnly="1" fieldPosition="0">
        <references count="1">
          <reference field="1" count="0"/>
        </references>
      </pivotArea>
    </format>
    <format dxfId="39">
      <pivotArea dataOnly="0" labelOnly="1" grandCol="1" outline="0" fieldPosition="0"/>
    </format>
  </formats>
  <chartFormats count="13">
    <chartFormat chart="2" format="26" series="1">
      <pivotArea type="data" outline="0" fieldPosition="0">
        <references count="2">
          <reference field="4294967294" count="1" selected="0">
            <x v="0"/>
          </reference>
          <reference field="1" count="1" selected="0">
            <x v="1"/>
          </reference>
        </references>
      </pivotArea>
    </chartFormat>
    <chartFormat chart="2" format="27" series="1">
      <pivotArea type="data" outline="0" fieldPosition="0">
        <references count="2">
          <reference field="4294967294" count="1" selected="0">
            <x v="0"/>
          </reference>
          <reference field="1" count="1" selected="0">
            <x v="2"/>
          </reference>
        </references>
      </pivotArea>
    </chartFormat>
    <chartFormat chart="2" format="28" series="1">
      <pivotArea type="data" outline="0" fieldPosition="0">
        <references count="2">
          <reference field="4294967294" count="1" selected="0">
            <x v="0"/>
          </reference>
          <reference field="1" count="1" selected="0">
            <x v="0"/>
          </reference>
        </references>
      </pivotArea>
    </chartFormat>
    <chartFormat chart="26" format="38" series="1">
      <pivotArea type="data" outline="0" fieldPosition="0">
        <references count="2">
          <reference field="4294967294" count="1" selected="0">
            <x v="0"/>
          </reference>
          <reference field="1" count="1" selected="0">
            <x v="0"/>
          </reference>
        </references>
      </pivotArea>
    </chartFormat>
    <chartFormat chart="26" format="39" series="1">
      <pivotArea type="data" outline="0" fieldPosition="0">
        <references count="2">
          <reference field="4294967294" count="1" selected="0">
            <x v="0"/>
          </reference>
          <reference field="1" count="1" selected="0">
            <x v="1"/>
          </reference>
        </references>
      </pivotArea>
    </chartFormat>
    <chartFormat chart="26" format="40" series="1">
      <pivotArea type="data" outline="0" fieldPosition="0">
        <references count="2">
          <reference field="4294967294" count="1" selected="0">
            <x v="0"/>
          </reference>
          <reference field="1" count="1" selected="0">
            <x v="2"/>
          </reference>
        </references>
      </pivotArea>
    </chartFormat>
    <chartFormat chart="28" format="3" series="1">
      <pivotArea type="data" outline="0" fieldPosition="0">
        <references count="2">
          <reference field="4294967294" count="1" selected="0">
            <x v="0"/>
          </reference>
          <reference field="1" count="1" selected="0">
            <x v="1"/>
          </reference>
        </references>
      </pivotArea>
    </chartFormat>
    <chartFormat chart="28" format="4" series="1">
      <pivotArea type="data" outline="0" fieldPosition="0">
        <references count="2">
          <reference field="4294967294" count="1" selected="0">
            <x v="0"/>
          </reference>
          <reference field="1" count="1" selected="0">
            <x v="2"/>
          </reference>
        </references>
      </pivotArea>
    </chartFormat>
    <chartFormat chart="28" format="5" series="1">
      <pivotArea type="data" outline="0" fieldPosition="0">
        <references count="2">
          <reference field="4294967294" count="1" selected="0">
            <x v="0"/>
          </reference>
          <reference field="1" count="1" selected="0">
            <x v="0"/>
          </reference>
        </references>
      </pivotArea>
    </chartFormat>
    <chartFormat chart="28" format="6" series="1">
      <pivotArea type="data" outline="0" fieldPosition="0">
        <references count="2">
          <reference field="4294967294" count="1" selected="0">
            <x v="0"/>
          </reference>
          <reference field="1" count="1" selected="0">
            <x v="3"/>
          </reference>
        </references>
      </pivotArea>
    </chartFormat>
    <chartFormat chart="26" format="41" series="1">
      <pivotArea type="data" outline="0" fieldPosition="0">
        <references count="2">
          <reference field="4294967294" count="1" selected="0">
            <x v="0"/>
          </reference>
          <reference field="1" count="1" selected="0">
            <x v="3"/>
          </reference>
        </references>
      </pivotArea>
    </chartFormat>
    <chartFormat chart="2" format="29" series="1">
      <pivotArea type="data" outline="0" fieldPosition="0">
        <references count="2">
          <reference field="4294967294" count="1" selected="0">
            <x v="0"/>
          </reference>
          <reference field="1" count="1" selected="0">
            <x v="3"/>
          </reference>
        </references>
      </pivotArea>
    </chartFormat>
    <chartFormat chart="2" format="31"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colHeaderCaption=" ">
  <location ref="Q3:S6" firstHeaderRow="1" firstDataRow="2" firstDataCol="1" rowPageCount="1" colPageCount="1"/>
  <pivotFields count="19">
    <pivotField showAll="0"/>
    <pivotField axis="axisCol" showAll="0">
      <items count="9">
        <item x="0"/>
        <item x="1"/>
        <item x="2"/>
        <item x="3"/>
        <item m="1" x="6"/>
        <item m="1" x="5"/>
        <item m="1" x="7"/>
        <item m="1" x="4"/>
        <item t="default"/>
      </items>
    </pivotField>
    <pivotField showAll="0"/>
    <pivotField showAll="0"/>
    <pivotField numFmtId="22" showAll="0"/>
    <pivotField axis="axisRow" showAll="0">
      <items count="11">
        <item x="2"/>
        <item x="6"/>
        <item m="1" x="7"/>
        <item x="0"/>
        <item x="3"/>
        <item m="1" x="8"/>
        <item x="5"/>
        <item m="1" x="9"/>
        <item x="1"/>
        <item x="4"/>
        <item t="default"/>
      </items>
    </pivotField>
    <pivotField showAll="0"/>
    <pivotField name="MERCHANT" axis="axisPage" showAll="0" defaultSubtotal="0">
      <items count="14">
        <item m="1" x="7"/>
        <item m="1" x="12"/>
        <item m="1" x="13"/>
        <item m="1" x="11"/>
        <item x="4"/>
        <item m="1" x="6"/>
        <item m="1" x="5"/>
        <item m="1" x="10"/>
        <item m="1" x="8"/>
        <item m="1" x="9"/>
        <item x="0"/>
        <item x="1"/>
        <item x="2"/>
        <item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Fields count="1">
    <field x="5"/>
  </rowFields>
  <rowItems count="2">
    <i>
      <x v="4"/>
    </i>
    <i t="grand">
      <x/>
    </i>
  </rowItems>
  <colFields count="1">
    <field x="1"/>
  </colFields>
  <colItems count="2">
    <i>
      <x v="3"/>
    </i>
    <i t="grand">
      <x/>
    </i>
  </colItems>
  <pageFields count="1">
    <pageField fld="7" item="4" hier="-1"/>
  </pageFields>
  <dataFields count="1">
    <dataField name="Count of Status de para" fld="17" subtotal="count" baseField="0" baseItem="0"/>
  </dataFields>
  <formats count="8">
    <format dxfId="56">
      <pivotArea outline="0" collapsedLevelsAreSubtotals="1" fieldPosition="0"/>
    </format>
    <format dxfId="55">
      <pivotArea field="1" type="button" dataOnly="0" labelOnly="1" outline="0" axis="axisCol" fieldPosition="0"/>
    </format>
    <format dxfId="54">
      <pivotArea type="topRight" dataOnly="0" labelOnly="1" outline="0" fieldPosition="0"/>
    </format>
    <format dxfId="53">
      <pivotArea dataOnly="0" labelOnly="1" grandCol="1" outline="0" fieldPosition="0"/>
    </format>
    <format dxfId="52">
      <pivotArea outline="0" collapsedLevelsAreSubtotals="1" fieldPosition="0"/>
    </format>
    <format dxfId="51">
      <pivotArea field="1" type="button" dataOnly="0" labelOnly="1" outline="0" axis="axisCol" fieldPosition="0"/>
    </format>
    <format dxfId="50">
      <pivotArea type="topRight" dataOnly="0" labelOnly="1" outline="0" fieldPosition="0"/>
    </format>
    <format dxfId="49">
      <pivotArea dataOnly="0" labelOnly="1" grandCol="1" outline="0" fieldPosition="0"/>
    </format>
  </formats>
  <chartFormats count="4">
    <chartFormat chart="6" format="19" series="1">
      <pivotArea type="data" outline="0" fieldPosition="0">
        <references count="2">
          <reference field="4294967294" count="1" selected="0">
            <x v="0"/>
          </reference>
          <reference field="1" count="1" selected="0">
            <x v="0"/>
          </reference>
        </references>
      </pivotArea>
    </chartFormat>
    <chartFormat chart="6" format="20" series="1">
      <pivotArea type="data" outline="0" fieldPosition="0">
        <references count="2">
          <reference field="4294967294" count="1" selected="0">
            <x v="0"/>
          </reference>
          <reference field="1" count="1" selected="0">
            <x v="1"/>
          </reference>
        </references>
      </pivotArea>
    </chartFormat>
    <chartFormat chart="6" format="21" series="1">
      <pivotArea type="data" outline="0" fieldPosition="0">
        <references count="2">
          <reference field="4294967294" count="1" selected="0">
            <x v="0"/>
          </reference>
          <reference field="1" count="1" selected="0">
            <x v="2"/>
          </reference>
        </references>
      </pivotArea>
    </chartFormat>
    <chartFormat chart="6"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2" colHeaderCaption=" ">
  <location ref="V3:W5" firstHeaderRow="1" firstDataRow="2" firstDataCol="1" rowPageCount="1" colPageCount="1"/>
  <pivotFields count="19">
    <pivotField showAll="0"/>
    <pivotField axis="axisCol" showAll="0">
      <items count="9">
        <item x="0"/>
        <item x="1"/>
        <item x="2"/>
        <item x="3"/>
        <item m="1" x="6"/>
        <item m="1" x="5"/>
        <item m="1" x="7"/>
        <item m="1" x="4"/>
        <item t="default"/>
      </items>
    </pivotField>
    <pivotField showAll="0"/>
    <pivotField showAll="0"/>
    <pivotField numFmtId="22" showAll="0"/>
    <pivotField axis="axisRow" showAll="0">
      <items count="11">
        <item x="2"/>
        <item x="6"/>
        <item m="1" x="7"/>
        <item x="0"/>
        <item x="3"/>
        <item m="1" x="8"/>
        <item x="5"/>
        <item m="1" x="9"/>
        <item x="1"/>
        <item x="4"/>
        <item t="default"/>
      </items>
    </pivotField>
    <pivotField showAll="0"/>
    <pivotField name="WORLDLINE" axis="axisPage" multipleItemSelectionAllowed="1" showAll="0" defaultSubtotal="0">
      <items count="14">
        <item m="1" x="7"/>
        <item h="1" m="1" x="12"/>
        <item h="1" m="1" x="13"/>
        <item m="1" x="11"/>
        <item h="1" x="4"/>
        <item m="1" x="6"/>
        <item m="1" x="5"/>
        <item h="1" m="1" x="10"/>
        <item h="1" m="1" x="8"/>
        <item h="1" m="1" x="9"/>
        <item h="1" x="0"/>
        <item h="1" x="1"/>
        <item h="1" x="2"/>
        <item h="1" x="3"/>
      </items>
    </pivotField>
    <pivotField showAll="0"/>
    <pivotField showAll="0"/>
    <pivotField numFmtId="22"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defaultSubtotal="0"/>
  </pivotFields>
  <rowFields count="1">
    <field x="5"/>
  </rowFields>
  <rowItems count="1">
    <i t="grand">
      <x/>
    </i>
  </rowItems>
  <colFields count="1">
    <field x="1"/>
  </colFields>
  <colItems count="1">
    <i t="grand">
      <x/>
    </i>
  </colItems>
  <pageFields count="1">
    <pageField fld="7" hier="-1"/>
  </pageFields>
  <dataFields count="1">
    <dataField name="Count of Status de para" fld="17" subtotal="count" baseField="0" baseItem="0"/>
  </dataFields>
  <formats count="8">
    <format dxfId="64">
      <pivotArea outline="0" collapsedLevelsAreSubtotals="1" fieldPosition="0"/>
    </format>
    <format dxfId="63">
      <pivotArea field="1" type="button" dataOnly="0" labelOnly="1" outline="0" axis="axisCol" fieldPosition="0"/>
    </format>
    <format dxfId="62">
      <pivotArea type="topRight" dataOnly="0" labelOnly="1" outline="0" fieldPosition="0"/>
    </format>
    <format dxfId="61">
      <pivotArea dataOnly="0" labelOnly="1" grandCol="1" outline="0" fieldPosition="0"/>
    </format>
    <format dxfId="60">
      <pivotArea outline="0" collapsedLevelsAreSubtotals="1" fieldPosition="0"/>
    </format>
    <format dxfId="59">
      <pivotArea field="1" type="button" dataOnly="0" labelOnly="1" outline="0" axis="axisCol" fieldPosition="0"/>
    </format>
    <format dxfId="58">
      <pivotArea type="topRight" dataOnly="0" labelOnly="1" outline="0" fieldPosition="0"/>
    </format>
    <format dxfId="57">
      <pivotArea dataOnly="0" labelOnly="1" grandCol="1" outline="0" fieldPosition="0"/>
    </format>
  </formats>
  <chartFormats count="4">
    <chartFormat chart="7"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1"/>
          </reference>
        </references>
      </pivotArea>
    </chartFormat>
    <chartFormat chart="7" format="16" series="1">
      <pivotArea type="data" outline="0" fieldPosition="0">
        <references count="2">
          <reference field="4294967294" count="1" selected="0">
            <x v="0"/>
          </reference>
          <reference field="1" count="1" selected="0">
            <x v="2"/>
          </reference>
        </references>
      </pivotArea>
    </chartFormat>
    <chartFormat chart="7"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_FIELD__BANK" sourceName="CUSTOM FIELD (BANK)">
  <pivotTables>
    <pivotTable tabId="2" name="PivotTable1"/>
    <pivotTable tabId="2" name="PivotTable2"/>
    <pivotTable tabId="2" name="PivotTable4"/>
    <pivotTable tabId="2" name="PivotTable5"/>
    <pivotTable tabId="2" name="PivotTable6"/>
    <pivotTable tabId="2" name="PivotTable7"/>
    <pivotTable tabId="2" name="PivotTable8"/>
  </pivotTables>
  <data>
    <tabular pivotCacheId="3">
      <items count="10">
        <i x="1" s="1"/>
        <i x="2" s="1"/>
        <i x="6" s="1"/>
        <i x="5" s="1"/>
        <i x="0" s="1"/>
        <i x="4" s="1"/>
        <i x="3" s="1"/>
        <i x="8" s="1" nd="1"/>
        <i x="7" s="1" nd="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ANK" cache="Slicer_CUSTOM_FIELD__BANK" caption="BANK" columnCount="4" showCaption="0"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C92"/>
  <sheetViews>
    <sheetView showGridLines="0" topLeftCell="A29" zoomScale="55" zoomScaleNormal="55" zoomScaleSheetLayoutView="85" zoomScalePageLayoutView="55" workbookViewId="0">
      <selection activeCell="E31" sqref="E31"/>
    </sheetView>
  </sheetViews>
  <sheetFormatPr defaultColWidth="0" defaultRowHeight="15.45" customHeight="1" zeroHeight="1" x14ac:dyDescent="0.3"/>
  <cols>
    <col min="1" max="1" width="4.33203125" style="15" customWidth="1"/>
    <col min="2" max="2" width="3.77734375" style="15" bestFit="1" customWidth="1"/>
    <col min="3" max="3" width="19.21875" style="15" bestFit="1" customWidth="1"/>
    <col min="4" max="4" width="21.33203125" style="15" bestFit="1" customWidth="1"/>
    <col min="5" max="5" width="17.33203125" style="15" bestFit="1" customWidth="1"/>
    <col min="6" max="6" width="21.33203125" style="15" bestFit="1" customWidth="1"/>
    <col min="7" max="7" width="21" style="15" bestFit="1" customWidth="1"/>
    <col min="8" max="8" width="34.77734375" style="15" bestFit="1" customWidth="1"/>
    <col min="9" max="9" width="41.109375" style="15" bestFit="1" customWidth="1"/>
    <col min="10" max="10" width="36.5546875" style="15" bestFit="1" customWidth="1"/>
    <col min="11" max="11" width="34" style="15" bestFit="1" customWidth="1"/>
    <col min="12" max="12" width="12.33203125" style="15" bestFit="1" customWidth="1"/>
    <col min="13" max="13" width="4.5546875" style="15" customWidth="1"/>
    <col min="14" max="14" width="4.44140625" style="15" customWidth="1"/>
    <col min="15" max="15" width="4.109375" hidden="1"/>
    <col min="16" max="16383" width="9.109375" hidden="1"/>
    <col min="16384" max="16384" width="7.33203125" hidden="1"/>
  </cols>
  <sheetData>
    <row r="1" spans="1:14" ht="15.45" customHeight="1" x14ac:dyDescent="0.3">
      <c r="A1" s="9"/>
      <c r="B1" s="9"/>
      <c r="C1" s="9"/>
      <c r="D1" s="30"/>
      <c r="E1" s="31"/>
      <c r="F1" s="9"/>
      <c r="G1" s="9"/>
      <c r="H1" s="9"/>
      <c r="I1" s="13"/>
      <c r="J1" s="9"/>
      <c r="K1" s="9"/>
      <c r="L1" s="9"/>
      <c r="M1" s="9"/>
      <c r="N1" s="9"/>
    </row>
    <row r="2" spans="1:14" ht="15.45" customHeight="1" x14ac:dyDescent="0.3">
      <c r="A2" s="9"/>
      <c r="B2"/>
      <c r="C2"/>
      <c r="D2" s="14"/>
      <c r="E2" s="32"/>
      <c r="F2"/>
      <c r="G2"/>
      <c r="H2"/>
      <c r="I2"/>
      <c r="J2"/>
      <c r="K2"/>
      <c r="L2"/>
      <c r="M2"/>
      <c r="N2" s="9"/>
    </row>
    <row r="3" spans="1:14" ht="15.45" customHeight="1" x14ac:dyDescent="0.3">
      <c r="A3" s="9"/>
      <c r="B3"/>
      <c r="C3"/>
      <c r="D3" s="14"/>
      <c r="E3" s="32"/>
      <c r="F3"/>
      <c r="G3" s="12"/>
      <c r="H3"/>
      <c r="I3"/>
      <c r="J3"/>
      <c r="K3"/>
      <c r="L3"/>
      <c r="M3"/>
      <c r="N3" s="9"/>
    </row>
    <row r="4" spans="1:14" ht="15.45" customHeight="1" x14ac:dyDescent="0.3">
      <c r="A4" s="9"/>
      <c r="B4"/>
      <c r="C4"/>
      <c r="D4" s="14"/>
      <c r="E4" s="32"/>
      <c r="F4"/>
      <c r="G4"/>
      <c r="H4"/>
      <c r="I4"/>
      <c r="J4"/>
      <c r="K4"/>
      <c r="L4"/>
      <c r="M4"/>
      <c r="N4" s="10"/>
    </row>
    <row r="5" spans="1:14" ht="15.45" customHeight="1" x14ac:dyDescent="0.3">
      <c r="A5" s="9"/>
      <c r="B5"/>
      <c r="C5"/>
      <c r="D5" s="14"/>
      <c r="E5" s="32"/>
      <c r="F5"/>
      <c r="G5"/>
      <c r="H5" s="16" t="s">
        <v>56</v>
      </c>
      <c r="I5" s="17">
        <v>43818</v>
      </c>
      <c r="J5"/>
      <c r="L5"/>
      <c r="M5"/>
      <c r="N5" s="9"/>
    </row>
    <row r="6" spans="1:14" ht="15.45" customHeight="1" x14ac:dyDescent="0.3">
      <c r="A6" s="9"/>
      <c r="B6"/>
      <c r="C6"/>
      <c r="D6" s="14"/>
      <c r="E6" s="32"/>
      <c r="F6"/>
      <c r="G6"/>
      <c r="H6"/>
      <c r="I6"/>
      <c r="L6"/>
      <c r="M6"/>
      <c r="N6" s="9"/>
    </row>
    <row r="7" spans="1:14" ht="15.45" customHeight="1" x14ac:dyDescent="0.3">
      <c r="A7" s="9"/>
      <c r="B7"/>
      <c r="C7"/>
      <c r="D7" s="14"/>
      <c r="E7" s="32"/>
      <c r="F7"/>
      <c r="G7"/>
      <c r="H7"/>
      <c r="I7"/>
      <c r="J7"/>
      <c r="K7"/>
      <c r="L7"/>
      <c r="M7"/>
      <c r="N7" s="9"/>
    </row>
    <row r="8" spans="1:14" ht="15.45" customHeight="1" x14ac:dyDescent="0.3">
      <c r="A8" s="9"/>
      <c r="B8"/>
      <c r="C8"/>
      <c r="D8" s="14"/>
      <c r="E8" s="32"/>
      <c r="F8"/>
      <c r="G8"/>
      <c r="H8"/>
      <c r="I8"/>
      <c r="J8"/>
      <c r="K8"/>
      <c r="L8"/>
      <c r="M8"/>
      <c r="N8" s="9"/>
    </row>
    <row r="9" spans="1:14" ht="15.45" customHeight="1" x14ac:dyDescent="0.3">
      <c r="A9" s="9"/>
      <c r="B9"/>
      <c r="C9"/>
      <c r="D9" s="14"/>
      <c r="E9" s="32"/>
      <c r="F9"/>
      <c r="G9"/>
      <c r="H9"/>
      <c r="I9"/>
      <c r="J9"/>
      <c r="K9"/>
      <c r="L9"/>
      <c r="M9"/>
      <c r="N9" s="9"/>
    </row>
    <row r="10" spans="1:14" ht="15.45" customHeight="1" x14ac:dyDescent="0.3">
      <c r="A10" s="9"/>
      <c r="B10"/>
      <c r="C10"/>
      <c r="D10" s="14"/>
      <c r="E10" s="32"/>
      <c r="F10"/>
      <c r="G10"/>
      <c r="H10"/>
      <c r="I10"/>
      <c r="J10"/>
      <c r="K10"/>
      <c r="L10"/>
      <c r="M10"/>
      <c r="N10" s="9"/>
    </row>
    <row r="11" spans="1:14" ht="15.45" customHeight="1" x14ac:dyDescent="0.3">
      <c r="A11" s="9"/>
      <c r="B11"/>
      <c r="C11"/>
      <c r="D11" s="14"/>
      <c r="E11" s="32"/>
      <c r="F11"/>
      <c r="G11"/>
      <c r="H11"/>
      <c r="I11"/>
      <c r="J11"/>
      <c r="K11"/>
      <c r="L11"/>
      <c r="M11"/>
      <c r="N11" s="9"/>
    </row>
    <row r="12" spans="1:14" ht="15.45" customHeight="1" x14ac:dyDescent="0.3">
      <c r="A12" s="9"/>
      <c r="B12"/>
      <c r="C12"/>
      <c r="D12" s="14"/>
      <c r="E12" s="32"/>
      <c r="F12"/>
      <c r="G12"/>
      <c r="H12"/>
      <c r="I12"/>
      <c r="J12"/>
      <c r="K12"/>
      <c r="L12"/>
      <c r="M12"/>
      <c r="N12" s="9"/>
    </row>
    <row r="13" spans="1:14" ht="15.45" customHeight="1" x14ac:dyDescent="0.3">
      <c r="A13" s="9"/>
      <c r="B13"/>
      <c r="C13"/>
      <c r="D13" s="14"/>
      <c r="E13" s="32"/>
      <c r="F13"/>
      <c r="G13"/>
      <c r="H13"/>
      <c r="I13"/>
      <c r="J13"/>
      <c r="K13"/>
      <c r="L13"/>
      <c r="M13"/>
      <c r="N13" s="9"/>
    </row>
    <row r="14" spans="1:14" ht="15.45" customHeight="1" x14ac:dyDescent="0.3">
      <c r="A14" s="9"/>
      <c r="B14"/>
      <c r="C14"/>
      <c r="D14" s="14"/>
      <c r="E14" s="32"/>
      <c r="F14"/>
      <c r="G14"/>
      <c r="H14"/>
      <c r="I14"/>
      <c r="J14"/>
      <c r="K14"/>
      <c r="L14"/>
      <c r="M14"/>
      <c r="N14" s="9"/>
    </row>
    <row r="15" spans="1:14" ht="15.45" customHeight="1" x14ac:dyDescent="0.3">
      <c r="A15" s="9"/>
      <c r="B15"/>
      <c r="C15"/>
      <c r="D15" s="14"/>
      <c r="E15" s="32"/>
      <c r="F15"/>
      <c r="G15"/>
      <c r="H15"/>
      <c r="I15"/>
      <c r="J15"/>
      <c r="K15"/>
      <c r="L15"/>
      <c r="M15"/>
      <c r="N15" s="9"/>
    </row>
    <row r="16" spans="1:14" ht="15.45" customHeight="1" x14ac:dyDescent="0.3">
      <c r="A16" s="9"/>
      <c r="B16"/>
      <c r="C16"/>
      <c r="D16" s="14"/>
      <c r="E16" s="32"/>
      <c r="F16"/>
      <c r="G16"/>
      <c r="H16"/>
      <c r="I16"/>
      <c r="J16"/>
      <c r="K16"/>
      <c r="L16"/>
      <c r="M16"/>
      <c r="N16" s="9"/>
    </row>
    <row r="17" spans="1:14" ht="15.45" customHeight="1" x14ac:dyDescent="0.3">
      <c r="A17" s="9"/>
      <c r="B17"/>
      <c r="C17"/>
      <c r="D17" s="14"/>
      <c r="E17" s="32"/>
      <c r="F17"/>
      <c r="G17"/>
      <c r="H17"/>
      <c r="I17"/>
      <c r="J17"/>
      <c r="K17"/>
      <c r="L17"/>
      <c r="M17"/>
      <c r="N17" s="9"/>
    </row>
    <row r="18" spans="1:14" ht="15.45" customHeight="1" x14ac:dyDescent="0.3">
      <c r="A18" s="9"/>
      <c r="B18"/>
      <c r="C18"/>
      <c r="D18" s="14"/>
      <c r="E18" s="32"/>
      <c r="F18"/>
      <c r="G18"/>
      <c r="H18"/>
      <c r="I18"/>
      <c r="J18"/>
      <c r="K18"/>
      <c r="L18"/>
      <c r="M18"/>
      <c r="N18" s="9"/>
    </row>
    <row r="19" spans="1:14" ht="15.45" customHeight="1" x14ac:dyDescent="0.3">
      <c r="A19" s="9"/>
      <c r="B19"/>
      <c r="C19"/>
      <c r="D19" s="14"/>
      <c r="E19" s="32"/>
      <c r="F19"/>
      <c r="G19"/>
      <c r="H19"/>
      <c r="I19"/>
      <c r="J19"/>
      <c r="K19"/>
      <c r="L19"/>
      <c r="M19"/>
      <c r="N19" s="9"/>
    </row>
    <row r="20" spans="1:14" ht="15.45" customHeight="1" x14ac:dyDescent="0.3">
      <c r="A20" s="9"/>
      <c r="B20"/>
      <c r="C20"/>
      <c r="D20" s="14"/>
      <c r="E20" s="32"/>
      <c r="F20"/>
      <c r="G20"/>
      <c r="H20"/>
      <c r="I20"/>
      <c r="J20"/>
      <c r="K20">
        <v>3</v>
      </c>
      <c r="L20"/>
      <c r="M20"/>
      <c r="N20" s="9"/>
    </row>
    <row r="21" spans="1:14" ht="15.45" customHeight="1" x14ac:dyDescent="0.3">
      <c r="A21" s="9"/>
      <c r="B21"/>
      <c r="C21"/>
      <c r="D21" s="14"/>
      <c r="E21" s="32"/>
      <c r="F21"/>
      <c r="G21"/>
      <c r="H21"/>
      <c r="I21"/>
      <c r="J21"/>
      <c r="K21"/>
      <c r="L21"/>
      <c r="M21"/>
      <c r="N21" s="9"/>
    </row>
    <row r="22" spans="1:14" ht="15.45" customHeight="1" x14ac:dyDescent="0.3">
      <c r="A22" s="9"/>
      <c r="B22"/>
      <c r="C22"/>
      <c r="D22" s="14"/>
      <c r="E22" s="32"/>
      <c r="F22"/>
      <c r="G22"/>
      <c r="H22"/>
      <c r="I22"/>
      <c r="J22"/>
      <c r="K22"/>
      <c r="L22"/>
      <c r="M22"/>
      <c r="N22" s="9"/>
    </row>
    <row r="23" spans="1:14" ht="15.45" customHeight="1" x14ac:dyDescent="0.3">
      <c r="A23" s="9"/>
      <c r="B23"/>
      <c r="C23"/>
      <c r="D23" s="14"/>
      <c r="E23" s="32"/>
      <c r="F23"/>
      <c r="G23"/>
      <c r="H23"/>
      <c r="I23"/>
      <c r="J23"/>
      <c r="K23"/>
      <c r="L23"/>
      <c r="M23"/>
      <c r="N23" s="9"/>
    </row>
    <row r="24" spans="1:14" ht="15.45" customHeight="1" x14ac:dyDescent="0.3">
      <c r="A24" s="9"/>
      <c r="B24"/>
      <c r="C24"/>
      <c r="D24" s="14"/>
      <c r="E24" s="32"/>
      <c r="F24"/>
      <c r="G24"/>
      <c r="H24"/>
      <c r="I24"/>
      <c r="J24"/>
      <c r="K24"/>
      <c r="L24"/>
      <c r="M24"/>
      <c r="N24" s="9"/>
    </row>
    <row r="25" spans="1:14" ht="15.45" customHeight="1" x14ac:dyDescent="0.3">
      <c r="A25" s="9"/>
      <c r="B25"/>
      <c r="C25"/>
      <c r="D25" s="14"/>
      <c r="E25" s="32"/>
      <c r="F25"/>
      <c r="G25"/>
      <c r="H25"/>
      <c r="I25"/>
      <c r="J25"/>
      <c r="K25"/>
      <c r="L25"/>
      <c r="M25"/>
      <c r="N25" s="9"/>
    </row>
    <row r="26" spans="1:14" ht="15.45" customHeight="1" x14ac:dyDescent="0.3">
      <c r="A26" s="9"/>
      <c r="B26"/>
      <c r="C26"/>
      <c r="D26" s="14"/>
      <c r="E26" s="32"/>
      <c r="F26"/>
      <c r="G26"/>
      <c r="H26"/>
      <c r="I26"/>
      <c r="J26"/>
      <c r="K26"/>
      <c r="L26"/>
      <c r="M26"/>
      <c r="N26" s="9"/>
    </row>
    <row r="27" spans="1:14" ht="15.45" customHeight="1" x14ac:dyDescent="0.3">
      <c r="A27" s="9"/>
      <c r="B27"/>
      <c r="C27"/>
      <c r="D27" s="14"/>
      <c r="E27" s="32"/>
      <c r="F27"/>
      <c r="G27"/>
      <c r="H27"/>
      <c r="I27"/>
      <c r="J27"/>
      <c r="K27"/>
      <c r="L27"/>
      <c r="M27"/>
      <c r="N27" s="9"/>
    </row>
    <row r="28" spans="1:14" ht="15.45" customHeight="1" x14ac:dyDescent="0.3">
      <c r="A28" s="9"/>
      <c r="B28"/>
      <c r="C28"/>
      <c r="D28"/>
      <c r="E28"/>
      <c r="F28"/>
      <c r="G28"/>
      <c r="H28"/>
      <c r="I28"/>
      <c r="J28"/>
      <c r="K28"/>
      <c r="L28"/>
      <c r="M28"/>
      <c r="N28" s="9"/>
    </row>
    <row r="29" spans="1:14" ht="15.45" customHeight="1" x14ac:dyDescent="0.3">
      <c r="A29" s="9"/>
      <c r="B29"/>
      <c r="C29"/>
      <c r="D29"/>
      <c r="E29"/>
      <c r="F29"/>
      <c r="G29"/>
      <c r="H29"/>
      <c r="I29"/>
      <c r="J29"/>
      <c r="K29"/>
      <c r="L29"/>
      <c r="M29"/>
      <c r="N29" s="9"/>
    </row>
    <row r="30" spans="1:14" ht="15.45" customHeight="1" x14ac:dyDescent="0.3">
      <c r="A30" s="9"/>
      <c r="B30"/>
      <c r="C30"/>
      <c r="D30"/>
      <c r="E30"/>
      <c r="F30"/>
      <c r="G30"/>
      <c r="H30"/>
      <c r="I30"/>
      <c r="J30"/>
      <c r="K30"/>
      <c r="L30"/>
      <c r="M30"/>
      <c r="N30" s="9"/>
    </row>
    <row r="31" spans="1:14" ht="15.45" customHeight="1" x14ac:dyDescent="0.3">
      <c r="A31" s="9"/>
      <c r="B31"/>
      <c r="C31"/>
      <c r="D31"/>
      <c r="E31"/>
      <c r="F31"/>
      <c r="G31"/>
      <c r="H31"/>
      <c r="I31"/>
      <c r="J31"/>
      <c r="K31"/>
      <c r="L31"/>
      <c r="M31"/>
      <c r="N31" s="9"/>
    </row>
    <row r="32" spans="1:14" ht="15.45" customHeight="1" x14ac:dyDescent="0.3">
      <c r="A32" s="9"/>
      <c r="B32"/>
      <c r="C32"/>
      <c r="D32"/>
      <c r="E32"/>
      <c r="F32"/>
      <c r="G32"/>
      <c r="H32"/>
      <c r="I32"/>
      <c r="J32"/>
      <c r="K32"/>
      <c r="L32"/>
      <c r="M32"/>
      <c r="N32" s="9"/>
    </row>
    <row r="33" spans="1:14" ht="15.45" customHeight="1" x14ac:dyDescent="0.3">
      <c r="A33" s="9"/>
      <c r="B33"/>
      <c r="C33"/>
      <c r="D33"/>
      <c r="E33"/>
      <c r="F33"/>
      <c r="G33"/>
      <c r="H33"/>
      <c r="I33"/>
      <c r="J33"/>
      <c r="K33"/>
      <c r="L33"/>
      <c r="M33"/>
      <c r="N33" s="9"/>
    </row>
    <row r="34" spans="1:14" ht="15.45" customHeight="1" x14ac:dyDescent="0.3">
      <c r="A34" s="9"/>
      <c r="B34"/>
      <c r="C34"/>
      <c r="D34"/>
      <c r="E34"/>
      <c r="F34"/>
      <c r="G34"/>
      <c r="H34"/>
      <c r="I34"/>
      <c r="J34"/>
      <c r="K34"/>
      <c r="L34"/>
      <c r="M34"/>
      <c r="N34" s="9"/>
    </row>
    <row r="35" spans="1:14" ht="15.45" customHeight="1" x14ac:dyDescent="0.3">
      <c r="A35" s="9"/>
      <c r="B35"/>
      <c r="C35"/>
      <c r="D35"/>
      <c r="E35"/>
      <c r="F35"/>
      <c r="G35"/>
      <c r="H35"/>
      <c r="I35"/>
      <c r="J35"/>
      <c r="K35"/>
      <c r="L35"/>
      <c r="M35"/>
      <c r="N35" s="9"/>
    </row>
    <row r="36" spans="1:14" ht="15.45" customHeight="1" x14ac:dyDescent="0.3">
      <c r="A36" s="9"/>
      <c r="B36"/>
      <c r="C36"/>
      <c r="D36"/>
      <c r="E36"/>
      <c r="F36"/>
      <c r="G36"/>
      <c r="H36"/>
      <c r="I36"/>
      <c r="J36"/>
      <c r="K36"/>
      <c r="L36"/>
      <c r="M36"/>
      <c r="N36" s="9"/>
    </row>
    <row r="37" spans="1:14" ht="15.45" customHeight="1" x14ac:dyDescent="0.3">
      <c r="A37" s="9"/>
      <c r="B37"/>
      <c r="C37"/>
      <c r="D37"/>
      <c r="E37"/>
      <c r="F37"/>
      <c r="G37"/>
      <c r="H37"/>
      <c r="I37"/>
      <c r="J37"/>
      <c r="K37"/>
      <c r="L37"/>
      <c r="M37"/>
      <c r="N37" s="9"/>
    </row>
    <row r="38" spans="1:14" ht="15.45" customHeight="1" x14ac:dyDescent="0.3">
      <c r="A38" s="9"/>
      <c r="B38"/>
      <c r="C38"/>
      <c r="D38"/>
      <c r="E38"/>
      <c r="F38"/>
      <c r="G38"/>
      <c r="H38"/>
      <c r="I38"/>
      <c r="J38"/>
      <c r="K38"/>
      <c r="L38"/>
      <c r="M38"/>
      <c r="N38" s="9"/>
    </row>
    <row r="39" spans="1:14" ht="15.45" customHeight="1" x14ac:dyDescent="0.3">
      <c r="A39" s="9"/>
      <c r="B39"/>
      <c r="C39"/>
      <c r="D39"/>
      <c r="E39"/>
      <c r="F39"/>
      <c r="G39"/>
      <c r="H39"/>
      <c r="I39"/>
      <c r="J39"/>
      <c r="K39"/>
      <c r="L39"/>
      <c r="M39"/>
      <c r="N39" s="9"/>
    </row>
    <row r="40" spans="1:14" ht="15.45" customHeight="1" x14ac:dyDescent="0.3">
      <c r="A40" s="9"/>
      <c r="B40"/>
      <c r="C40"/>
      <c r="D40"/>
      <c r="E40"/>
      <c r="F40"/>
      <c r="G40"/>
      <c r="H40"/>
      <c r="I40"/>
      <c r="J40"/>
      <c r="K40"/>
      <c r="L40"/>
      <c r="M40"/>
      <c r="N40" s="9"/>
    </row>
    <row r="41" spans="1:14" ht="15.45" customHeight="1" x14ac:dyDescent="0.3">
      <c r="A41" s="9"/>
      <c r="B41" s="9"/>
      <c r="C41" s="9"/>
      <c r="D41" s="9"/>
      <c r="E41" s="9"/>
      <c r="F41" s="9"/>
      <c r="G41" s="9"/>
      <c r="H41" s="9"/>
      <c r="I41" s="9"/>
      <c r="J41" s="9"/>
      <c r="K41" s="9"/>
      <c r="L41" s="9"/>
      <c r="M41" s="9"/>
      <c r="N41" s="9"/>
    </row>
    <row r="42" spans="1:14" ht="15.45" customHeight="1" x14ac:dyDescent="0.3">
      <c r="A42" s="9"/>
      <c r="B42"/>
      <c r="C42"/>
      <c r="D42"/>
      <c r="E42"/>
      <c r="F42"/>
      <c r="G42"/>
      <c r="H42"/>
      <c r="I42"/>
      <c r="J42"/>
      <c r="K42"/>
      <c r="L42"/>
      <c r="M42"/>
      <c r="N42" s="9"/>
    </row>
    <row r="43" spans="1:14" ht="15.45" customHeight="1" x14ac:dyDescent="0.3">
      <c r="A43" s="9"/>
      <c r="B43"/>
      <c r="C43"/>
      <c r="D43"/>
      <c r="E43"/>
      <c r="F43"/>
      <c r="G43"/>
      <c r="H43"/>
      <c r="I43"/>
      <c r="J43"/>
      <c r="K43"/>
      <c r="L43"/>
      <c r="M43"/>
      <c r="N43" s="9"/>
    </row>
    <row r="44" spans="1:14" ht="15.45" customHeight="1" x14ac:dyDescent="0.3">
      <c r="A44" s="9"/>
      <c r="B44"/>
      <c r="C44" s="21" t="s">
        <v>61</v>
      </c>
      <c r="D44" s="22" t="s">
        <v>62</v>
      </c>
      <c r="E44" s="22" t="s">
        <v>63</v>
      </c>
      <c r="F44" s="22" t="s">
        <v>64</v>
      </c>
      <c r="G44" s="21" t="s">
        <v>65</v>
      </c>
      <c r="H44" s="21" t="s">
        <v>66</v>
      </c>
      <c r="I44" s="21" t="s">
        <v>67</v>
      </c>
      <c r="J44" s="21" t="s">
        <v>68</v>
      </c>
      <c r="K44" s="21" t="s">
        <v>69</v>
      </c>
      <c r="L44" s="21" t="s">
        <v>70</v>
      </c>
      <c r="M44"/>
      <c r="N44" s="9"/>
    </row>
    <row r="45" spans="1:14" ht="15.45" customHeight="1" x14ac:dyDescent="0.3">
      <c r="A45" s="9"/>
      <c r="B45" s="20"/>
      <c r="C45" s="27" t="s">
        <v>38</v>
      </c>
      <c r="D45" s="29" t="s">
        <v>40</v>
      </c>
      <c r="E45" s="28" t="s">
        <v>52</v>
      </c>
      <c r="F45" s="29" t="s">
        <v>37</v>
      </c>
      <c r="G45" s="27" t="s">
        <v>36</v>
      </c>
      <c r="H45" s="27" t="s">
        <v>47</v>
      </c>
      <c r="I45" s="27" t="s">
        <v>77</v>
      </c>
      <c r="J45" s="27" t="s">
        <v>49</v>
      </c>
      <c r="K45" s="27" t="s">
        <v>43</v>
      </c>
      <c r="L45" s="27" t="s">
        <v>53</v>
      </c>
      <c r="M45"/>
      <c r="N45" s="9"/>
    </row>
    <row r="46" spans="1:14" ht="15.45" customHeight="1" x14ac:dyDescent="0.3">
      <c r="A46" s="9"/>
      <c r="B46" s="26">
        <v>1</v>
      </c>
      <c r="C46" t="s">
        <v>15</v>
      </c>
      <c r="D46" s="33">
        <v>43544.662499999999</v>
      </c>
      <c r="E46" s="20" t="e">
        <v>#N/A</v>
      </c>
      <c r="F46" s="20" t="s">
        <v>31</v>
      </c>
      <c r="G46" t="s">
        <v>10</v>
      </c>
      <c r="H46" t="s">
        <v>4</v>
      </c>
      <c r="I46" t="s">
        <v>8</v>
      </c>
      <c r="J46" t="s">
        <v>81</v>
      </c>
      <c r="K46" t="s">
        <v>96</v>
      </c>
      <c r="L46" t="s">
        <v>9</v>
      </c>
      <c r="M46" s="11"/>
      <c r="N46" s="9"/>
    </row>
    <row r="47" spans="1:14" ht="15.45" customHeight="1" x14ac:dyDescent="0.3">
      <c r="A47" s="9"/>
      <c r="B47" s="26">
        <f>IF(C47="","",B46+1)</f>
        <v>2</v>
      </c>
      <c r="C47" t="s">
        <v>98</v>
      </c>
      <c r="D47" s="33">
        <v>43592.895833333336</v>
      </c>
      <c r="E47" s="20" t="e">
        <v>#N/A</v>
      </c>
      <c r="F47" s="20" t="s">
        <v>30</v>
      </c>
      <c r="G47" t="s">
        <v>0</v>
      </c>
      <c r="H47" t="s">
        <v>11</v>
      </c>
      <c r="I47" t="s">
        <v>12</v>
      </c>
      <c r="J47" t="s">
        <v>83</v>
      </c>
      <c r="K47" t="s">
        <v>96</v>
      </c>
      <c r="L47" t="s">
        <v>99</v>
      </c>
      <c r="M47" s="11"/>
      <c r="N47" s="9"/>
    </row>
    <row r="48" spans="1:14" ht="15.45" customHeight="1" x14ac:dyDescent="0.3">
      <c r="A48" s="9"/>
      <c r="B48" s="26">
        <f t="shared" ref="B48:B71" si="0">IF(C48="","",B47+1)</f>
        <v>3</v>
      </c>
      <c r="C48" t="s">
        <v>54</v>
      </c>
      <c r="D48" s="33">
        <v>43624.593055555553</v>
      </c>
      <c r="E48" s="20">
        <v>193.5</v>
      </c>
      <c r="F48" s="20" t="s">
        <v>32</v>
      </c>
      <c r="G48" t="s">
        <v>0</v>
      </c>
      <c r="H48" t="s">
        <v>16</v>
      </c>
      <c r="I48" t="s">
        <v>5</v>
      </c>
      <c r="J48" t="s">
        <v>84</v>
      </c>
      <c r="K48" t="s">
        <v>87</v>
      </c>
      <c r="L48" t="s">
        <v>7</v>
      </c>
      <c r="M48" s="11"/>
      <c r="N48" s="9"/>
    </row>
    <row r="49" spans="1:14" ht="15.45" customHeight="1" x14ac:dyDescent="0.3">
      <c r="A49" s="9"/>
      <c r="B49" s="26">
        <f t="shared" si="0"/>
        <v>4</v>
      </c>
      <c r="C49" t="s">
        <v>102</v>
      </c>
      <c r="D49" s="33">
        <v>43815.90902777778</v>
      </c>
      <c r="E49" s="20" t="e">
        <v>#N/A</v>
      </c>
      <c r="F49" s="20" t="s">
        <v>32</v>
      </c>
      <c r="G49" t="s">
        <v>0</v>
      </c>
      <c r="H49" t="s">
        <v>107</v>
      </c>
      <c r="I49" t="s">
        <v>108</v>
      </c>
      <c r="J49"/>
      <c r="K49" t="s">
        <v>103</v>
      </c>
      <c r="L49"/>
      <c r="M49" s="11"/>
      <c r="N49" s="9"/>
    </row>
    <row r="50" spans="1:14" ht="15.45" customHeight="1" x14ac:dyDescent="0.3">
      <c r="A50" s="9"/>
      <c r="B50" s="26">
        <f t="shared" si="0"/>
        <v>5</v>
      </c>
      <c r="C50" t="s">
        <v>109</v>
      </c>
      <c r="D50" s="33">
        <v>43802.95208333333</v>
      </c>
      <c r="E50" s="20" t="e">
        <v>#N/A</v>
      </c>
      <c r="F50" s="20" t="s">
        <v>32</v>
      </c>
      <c r="G50" t="s">
        <v>0</v>
      </c>
      <c r="H50" t="s">
        <v>11</v>
      </c>
      <c r="I50" t="s">
        <v>12</v>
      </c>
      <c r="J50"/>
      <c r="K50" t="s">
        <v>95</v>
      </c>
      <c r="L50" t="s">
        <v>110</v>
      </c>
      <c r="M50" s="11"/>
      <c r="N50" s="9"/>
    </row>
    <row r="51" spans="1:14" ht="15.45" customHeight="1" x14ac:dyDescent="0.3">
      <c r="A51" s="9"/>
      <c r="B51" s="26">
        <f t="shared" si="0"/>
        <v>6</v>
      </c>
      <c r="C51" t="s">
        <v>113</v>
      </c>
      <c r="D51" s="33">
        <v>43789.475694444445</v>
      </c>
      <c r="E51" s="20" t="e">
        <v>#N/A</v>
      </c>
      <c r="F51" s="20" t="s">
        <v>32</v>
      </c>
      <c r="G51" t="s">
        <v>0</v>
      </c>
      <c r="H51" t="s">
        <v>11</v>
      </c>
      <c r="I51" t="s">
        <v>91</v>
      </c>
      <c r="J51"/>
      <c r="K51" t="s">
        <v>95</v>
      </c>
      <c r="L51" t="s">
        <v>89</v>
      </c>
      <c r="M51" s="11"/>
      <c r="N51" s="9"/>
    </row>
    <row r="52" spans="1:14" ht="15.45" customHeight="1" x14ac:dyDescent="0.3">
      <c r="A52" s="9"/>
      <c r="B52" s="26">
        <f t="shared" si="0"/>
        <v>7</v>
      </c>
      <c r="C52" t="s">
        <v>116</v>
      </c>
      <c r="D52" s="33">
        <v>43770.96875</v>
      </c>
      <c r="E52" s="20" t="e">
        <v>#N/A</v>
      </c>
      <c r="F52" s="20" t="s">
        <v>32</v>
      </c>
      <c r="G52" t="s">
        <v>0</v>
      </c>
      <c r="H52" t="s">
        <v>11</v>
      </c>
      <c r="I52" t="s">
        <v>5</v>
      </c>
      <c r="J52"/>
      <c r="K52" t="s">
        <v>95</v>
      </c>
      <c r="L52" t="s">
        <v>99</v>
      </c>
      <c r="M52" s="11"/>
      <c r="N52" s="9"/>
    </row>
    <row r="53" spans="1:14" ht="15.45" customHeight="1" x14ac:dyDescent="0.3">
      <c r="A53" s="9"/>
      <c r="B53" s="26">
        <f t="shared" si="0"/>
        <v>8</v>
      </c>
      <c r="C53" t="s">
        <v>118</v>
      </c>
      <c r="D53" s="33">
        <v>43813.036111111112</v>
      </c>
      <c r="E53" s="20" t="e">
        <v>#N/A</v>
      </c>
      <c r="F53" s="20" t="s">
        <v>32</v>
      </c>
      <c r="G53" t="s">
        <v>0</v>
      </c>
      <c r="H53" t="s">
        <v>11</v>
      </c>
      <c r="I53" t="s">
        <v>5</v>
      </c>
      <c r="J53"/>
      <c r="K53" t="s">
        <v>95</v>
      </c>
      <c r="L53" t="s">
        <v>13</v>
      </c>
      <c r="M53" s="11"/>
      <c r="N53" s="9"/>
    </row>
    <row r="54" spans="1:14" ht="15.45" customHeight="1" x14ac:dyDescent="0.3">
      <c r="A54" s="9"/>
      <c r="B54" s="26">
        <f t="shared" si="0"/>
        <v>9</v>
      </c>
      <c r="C54" t="s">
        <v>120</v>
      </c>
      <c r="D54" s="33">
        <v>43816.729861111111</v>
      </c>
      <c r="E54" s="20" t="e">
        <v>#N/A</v>
      </c>
      <c r="F54" s="20" t="s">
        <v>32</v>
      </c>
      <c r="G54" t="s">
        <v>0</v>
      </c>
      <c r="H54" t="s">
        <v>4</v>
      </c>
      <c r="I54" t="s">
        <v>8</v>
      </c>
      <c r="J54"/>
      <c r="K54" t="s">
        <v>96</v>
      </c>
      <c r="L54" t="s">
        <v>9</v>
      </c>
      <c r="M54" s="11"/>
      <c r="N54" s="9"/>
    </row>
    <row r="55" spans="1:14" ht="15.45" customHeight="1" x14ac:dyDescent="0.3">
      <c r="A55" s="9"/>
      <c r="B55" s="26" t="str">
        <f t="shared" si="0"/>
        <v/>
      </c>
      <c r="C55"/>
      <c r="D55" s="33"/>
      <c r="E55" s="20"/>
      <c r="F55" s="20"/>
      <c r="G55"/>
      <c r="H55"/>
      <c r="I55"/>
      <c r="J55"/>
      <c r="K55"/>
      <c r="L55"/>
      <c r="M55" s="11"/>
      <c r="N55" s="9"/>
    </row>
    <row r="56" spans="1:14" ht="15.45" customHeight="1" x14ac:dyDescent="0.3">
      <c r="A56" s="9"/>
      <c r="B56" s="26" t="str">
        <f t="shared" si="0"/>
        <v/>
      </c>
      <c r="C56"/>
      <c r="D56" s="33"/>
      <c r="E56" s="20"/>
      <c r="F56" s="20"/>
      <c r="G56"/>
      <c r="H56"/>
      <c r="I56"/>
      <c r="J56"/>
      <c r="K56"/>
      <c r="L56"/>
      <c r="M56" s="11"/>
      <c r="N56" s="9"/>
    </row>
    <row r="57" spans="1:14" ht="15.45" customHeight="1" x14ac:dyDescent="0.3">
      <c r="A57" s="9"/>
      <c r="B57" s="26" t="str">
        <f t="shared" si="0"/>
        <v/>
      </c>
      <c r="C57"/>
      <c r="D57" s="33"/>
      <c r="E57" s="20"/>
      <c r="F57" s="20"/>
      <c r="G57"/>
      <c r="H57"/>
      <c r="I57"/>
      <c r="J57"/>
      <c r="K57"/>
      <c r="L57"/>
      <c r="M57" s="11"/>
      <c r="N57" s="9"/>
    </row>
    <row r="58" spans="1:14" ht="15.45" customHeight="1" x14ac:dyDescent="0.3">
      <c r="A58" s="9"/>
      <c r="B58" s="26" t="str">
        <f t="shared" si="0"/>
        <v/>
      </c>
      <c r="C58"/>
      <c r="D58" s="33"/>
      <c r="E58" s="20"/>
      <c r="F58" s="20"/>
      <c r="G58"/>
      <c r="H58"/>
      <c r="I58"/>
      <c r="J58"/>
      <c r="K58"/>
      <c r="L58"/>
      <c r="M58" s="11"/>
      <c r="N58" s="9"/>
    </row>
    <row r="59" spans="1:14" ht="15.45" customHeight="1" x14ac:dyDescent="0.3">
      <c r="A59" s="9"/>
      <c r="B59" s="26" t="str">
        <f t="shared" si="0"/>
        <v/>
      </c>
      <c r="C59"/>
      <c r="D59" s="33"/>
      <c r="E59" s="20"/>
      <c r="F59" s="20"/>
      <c r="G59"/>
      <c r="H59"/>
      <c r="I59"/>
      <c r="J59"/>
      <c r="K59"/>
      <c r="L59"/>
      <c r="M59" s="11"/>
      <c r="N59" s="9"/>
    </row>
    <row r="60" spans="1:14" ht="15.45" customHeight="1" x14ac:dyDescent="0.3">
      <c r="A60" s="9"/>
      <c r="B60" s="26" t="str">
        <f t="shared" si="0"/>
        <v/>
      </c>
      <c r="C60"/>
      <c r="D60" s="33"/>
      <c r="E60" s="20"/>
      <c r="F60" s="20"/>
      <c r="G60"/>
      <c r="H60"/>
      <c r="I60"/>
      <c r="J60"/>
      <c r="K60"/>
      <c r="L60"/>
      <c r="M60" s="11"/>
      <c r="N60" s="9"/>
    </row>
    <row r="61" spans="1:14" ht="15.45" customHeight="1" x14ac:dyDescent="0.3">
      <c r="A61" s="9"/>
      <c r="B61" s="26" t="str">
        <f t="shared" si="0"/>
        <v/>
      </c>
      <c r="C61"/>
      <c r="D61" s="33"/>
      <c r="E61" s="20"/>
      <c r="F61" s="20"/>
      <c r="G61"/>
      <c r="H61"/>
      <c r="I61"/>
      <c r="J61"/>
      <c r="K61"/>
      <c r="L61"/>
      <c r="M61" s="11"/>
      <c r="N61" s="9"/>
    </row>
    <row r="62" spans="1:14" ht="15.45" customHeight="1" x14ac:dyDescent="0.3">
      <c r="A62" s="9"/>
      <c r="B62" s="26" t="str">
        <f t="shared" si="0"/>
        <v/>
      </c>
      <c r="C62"/>
      <c r="D62" s="33"/>
      <c r="E62" s="20"/>
      <c r="F62" s="20"/>
      <c r="G62"/>
      <c r="H62"/>
      <c r="I62"/>
      <c r="J62"/>
      <c r="K62"/>
      <c r="L62"/>
      <c r="M62" s="11"/>
      <c r="N62" s="9"/>
    </row>
    <row r="63" spans="1:14" ht="15.45" customHeight="1" x14ac:dyDescent="0.3">
      <c r="A63" s="9"/>
      <c r="B63" s="26" t="str">
        <f t="shared" si="0"/>
        <v/>
      </c>
      <c r="C63"/>
      <c r="D63" s="33"/>
      <c r="E63" s="20"/>
      <c r="F63" s="20"/>
      <c r="G63"/>
      <c r="H63"/>
      <c r="I63"/>
      <c r="J63"/>
      <c r="K63"/>
      <c r="L63"/>
      <c r="M63" s="11"/>
      <c r="N63" s="9"/>
    </row>
    <row r="64" spans="1:14" ht="15.45" customHeight="1" x14ac:dyDescent="0.3">
      <c r="A64" s="9"/>
      <c r="B64" s="26" t="str">
        <f t="shared" si="0"/>
        <v/>
      </c>
      <c r="C64"/>
      <c r="D64" s="33"/>
      <c r="E64" s="20"/>
      <c r="F64" s="20"/>
      <c r="G64"/>
      <c r="H64"/>
      <c r="I64"/>
      <c r="J64"/>
      <c r="K64"/>
      <c r="L64"/>
      <c r="M64" s="11"/>
      <c r="N64" s="9"/>
    </row>
    <row r="65" spans="1:14" ht="15.45" customHeight="1" x14ac:dyDescent="0.3">
      <c r="A65" s="9"/>
      <c r="B65" s="26" t="str">
        <f t="shared" si="0"/>
        <v/>
      </c>
      <c r="C65"/>
      <c r="D65" s="33"/>
      <c r="E65" s="20"/>
      <c r="F65" s="20"/>
      <c r="G65"/>
      <c r="H65"/>
      <c r="I65"/>
      <c r="J65"/>
      <c r="K65"/>
      <c r="L65"/>
      <c r="M65"/>
      <c r="N65" s="9"/>
    </row>
    <row r="66" spans="1:14" ht="15.45" customHeight="1" x14ac:dyDescent="0.3">
      <c r="A66" s="9"/>
      <c r="B66" s="26" t="str">
        <f t="shared" si="0"/>
        <v/>
      </c>
      <c r="C66"/>
      <c r="D66" s="33"/>
      <c r="E66" s="20"/>
      <c r="F66" s="20"/>
      <c r="G66"/>
      <c r="H66"/>
      <c r="I66"/>
      <c r="J66"/>
      <c r="K66"/>
      <c r="L66"/>
      <c r="M66"/>
      <c r="N66" s="9"/>
    </row>
    <row r="67" spans="1:14" ht="15.45" customHeight="1" x14ac:dyDescent="0.3">
      <c r="A67" s="9"/>
      <c r="B67" s="26" t="str">
        <f t="shared" si="0"/>
        <v/>
      </c>
      <c r="C67"/>
      <c r="D67" s="33"/>
      <c r="E67" s="20"/>
      <c r="F67" s="20"/>
      <c r="G67"/>
      <c r="H67"/>
      <c r="I67"/>
      <c r="J67"/>
      <c r="K67"/>
      <c r="L67"/>
      <c r="M67"/>
      <c r="N67" s="9"/>
    </row>
    <row r="68" spans="1:14" ht="15.45" customHeight="1" x14ac:dyDescent="0.3">
      <c r="A68" s="9"/>
      <c r="B68" s="26" t="str">
        <f t="shared" si="0"/>
        <v/>
      </c>
      <c r="C68"/>
      <c r="D68" s="33"/>
      <c r="E68" s="20"/>
      <c r="F68" s="20"/>
      <c r="G68"/>
      <c r="H68"/>
      <c r="I68"/>
      <c r="J68"/>
      <c r="K68"/>
      <c r="L68"/>
      <c r="M68"/>
      <c r="N68" s="9"/>
    </row>
    <row r="69" spans="1:14" ht="15.45" customHeight="1" x14ac:dyDescent="0.3">
      <c r="A69" s="9"/>
      <c r="B69" s="26" t="str">
        <f t="shared" si="0"/>
        <v/>
      </c>
      <c r="C69"/>
      <c r="D69" s="33"/>
      <c r="E69" s="20"/>
      <c r="F69" s="20"/>
      <c r="G69"/>
      <c r="H69"/>
      <c r="I69"/>
      <c r="J69"/>
      <c r="K69"/>
      <c r="L69"/>
      <c r="N69" s="9"/>
    </row>
    <row r="70" spans="1:14" ht="15.45" customHeight="1" x14ac:dyDescent="0.3">
      <c r="A70" s="9"/>
      <c r="B70" s="26" t="str">
        <f t="shared" si="0"/>
        <v/>
      </c>
      <c r="C70"/>
      <c r="D70" s="33"/>
      <c r="E70" s="20"/>
      <c r="F70" s="20"/>
      <c r="G70"/>
      <c r="H70"/>
      <c r="I70"/>
      <c r="J70"/>
      <c r="K70"/>
      <c r="L70"/>
      <c r="N70" s="9"/>
    </row>
    <row r="71" spans="1:14" ht="15.45" customHeight="1" x14ac:dyDescent="0.3">
      <c r="A71" s="9"/>
      <c r="B71" s="26" t="str">
        <f t="shared" si="0"/>
        <v/>
      </c>
      <c r="C71"/>
      <c r="D71" s="33"/>
      <c r="E71" s="20"/>
      <c r="F71" s="20"/>
      <c r="G71"/>
      <c r="H71"/>
      <c r="I71"/>
      <c r="J71"/>
      <c r="K71"/>
      <c r="L71"/>
      <c r="N71" s="9"/>
    </row>
    <row r="72" spans="1:14" ht="15.45" customHeight="1" x14ac:dyDescent="0.3">
      <c r="A72" s="9"/>
      <c r="B72" s="26"/>
      <c r="C72"/>
      <c r="D72" s="33"/>
      <c r="E72" s="20"/>
      <c r="F72" s="20"/>
      <c r="G72"/>
      <c r="H72"/>
      <c r="I72"/>
      <c r="J72"/>
      <c r="K72"/>
      <c r="L72"/>
      <c r="N72" s="9"/>
    </row>
    <row r="73" spans="1:14" ht="15.45" customHeight="1" x14ac:dyDescent="0.3">
      <c r="A73" s="9"/>
      <c r="B73" s="26"/>
      <c r="C73"/>
      <c r="D73" s="33"/>
      <c r="E73" s="20"/>
      <c r="F73" s="20"/>
      <c r="G73"/>
      <c r="H73"/>
      <c r="I73"/>
      <c r="J73"/>
      <c r="K73"/>
      <c r="L73"/>
      <c r="N73" s="9"/>
    </row>
    <row r="74" spans="1:14" ht="15.45" customHeight="1" x14ac:dyDescent="0.3">
      <c r="A74" s="9"/>
      <c r="B74" s="26"/>
      <c r="C74"/>
      <c r="D74" s="33"/>
      <c r="E74" s="20"/>
      <c r="F74" s="20"/>
      <c r="G74"/>
      <c r="H74"/>
      <c r="I74"/>
      <c r="J74"/>
      <c r="K74"/>
      <c r="L74"/>
      <c r="N74" s="9"/>
    </row>
    <row r="75" spans="1:14" ht="15.45" customHeight="1" x14ac:dyDescent="0.3">
      <c r="A75" s="9"/>
      <c r="B75" s="26"/>
      <c r="C75"/>
      <c r="D75" s="33"/>
      <c r="E75" s="20"/>
      <c r="F75" s="20"/>
      <c r="G75"/>
      <c r="H75"/>
      <c r="I75"/>
      <c r="J75"/>
      <c r="K75"/>
      <c r="L75"/>
      <c r="N75" s="9"/>
    </row>
    <row r="76" spans="1:14" ht="15.45" customHeight="1" x14ac:dyDescent="0.3">
      <c r="A76" s="9"/>
      <c r="B76" s="26"/>
      <c r="C76"/>
      <c r="D76" s="33"/>
      <c r="E76" s="20"/>
      <c r="F76" s="20"/>
      <c r="G76"/>
      <c r="H76"/>
      <c r="I76"/>
      <c r="J76"/>
      <c r="K76"/>
      <c r="L76"/>
      <c r="N76" s="9"/>
    </row>
    <row r="77" spans="1:14" ht="15.45" customHeight="1" x14ac:dyDescent="0.3">
      <c r="A77" s="9"/>
      <c r="B77" s="26"/>
      <c r="C77"/>
      <c r="D77" s="33"/>
      <c r="E77" s="20"/>
      <c r="F77" s="20"/>
      <c r="G77"/>
      <c r="H77"/>
      <c r="I77"/>
      <c r="J77"/>
      <c r="K77"/>
      <c r="L77"/>
      <c r="N77" s="9"/>
    </row>
    <row r="78" spans="1:14" ht="15.45" customHeight="1" x14ac:dyDescent="0.3">
      <c r="A78" s="9"/>
      <c r="B78" s="26"/>
      <c r="C78"/>
      <c r="D78" s="33"/>
      <c r="E78" s="20"/>
      <c r="F78" s="20"/>
      <c r="G78"/>
      <c r="H78"/>
      <c r="I78"/>
      <c r="J78"/>
      <c r="K78"/>
      <c r="L78"/>
      <c r="N78" s="9"/>
    </row>
    <row r="79" spans="1:14" ht="15.45" customHeight="1" x14ac:dyDescent="0.3">
      <c r="A79" s="9"/>
      <c r="B79" s="26"/>
      <c r="C79"/>
      <c r="D79" s="33"/>
      <c r="E79" s="20"/>
      <c r="F79" s="20"/>
      <c r="G79"/>
      <c r="H79"/>
      <c r="I79"/>
      <c r="J79"/>
      <c r="K79"/>
      <c r="L79"/>
      <c r="N79" s="9"/>
    </row>
    <row r="80" spans="1:14" ht="15.45" customHeight="1" x14ac:dyDescent="0.3">
      <c r="A80" s="9"/>
      <c r="B80" s="26"/>
      <c r="C80"/>
      <c r="D80" s="33"/>
      <c r="E80" s="20"/>
      <c r="F80" s="20"/>
      <c r="G80"/>
      <c r="H80"/>
      <c r="I80"/>
      <c r="J80"/>
      <c r="K80"/>
      <c r="L80"/>
      <c r="N80" s="9"/>
    </row>
    <row r="81" spans="1:14" ht="15.45" customHeight="1" x14ac:dyDescent="0.3">
      <c r="A81" s="9"/>
      <c r="B81" s="26"/>
      <c r="C81"/>
      <c r="D81" s="33"/>
      <c r="E81" s="20"/>
      <c r="F81" s="20"/>
      <c r="G81"/>
      <c r="H81"/>
      <c r="I81"/>
      <c r="J81"/>
      <c r="K81"/>
      <c r="L81"/>
      <c r="N81" s="9"/>
    </row>
    <row r="82" spans="1:14" ht="15.45" customHeight="1" x14ac:dyDescent="0.3">
      <c r="A82" s="9"/>
      <c r="B82" s="26"/>
      <c r="C82"/>
      <c r="D82" s="33"/>
      <c r="E82" s="20"/>
      <c r="F82" s="20"/>
      <c r="G82"/>
      <c r="H82"/>
      <c r="I82"/>
      <c r="J82"/>
      <c r="K82"/>
      <c r="L82"/>
      <c r="N82" s="9"/>
    </row>
    <row r="83" spans="1:14" ht="15.45" customHeight="1" x14ac:dyDescent="0.3">
      <c r="A83" s="9"/>
      <c r="B83" s="26"/>
      <c r="C83"/>
      <c r="D83" s="33"/>
      <c r="E83" s="20"/>
      <c r="F83" s="20"/>
      <c r="G83"/>
      <c r="H83"/>
      <c r="I83"/>
      <c r="J83"/>
      <c r="K83"/>
      <c r="L83"/>
      <c r="N83" s="9"/>
    </row>
    <row r="84" spans="1:14" ht="15.45" customHeight="1" x14ac:dyDescent="0.3">
      <c r="A84" s="9"/>
      <c r="B84" s="26"/>
      <c r="C84"/>
      <c r="D84" s="33"/>
      <c r="E84" s="20"/>
      <c r="F84" s="20"/>
      <c r="G84"/>
      <c r="H84"/>
      <c r="I84"/>
      <c r="J84"/>
      <c r="K84"/>
      <c r="L84"/>
      <c r="N84" s="9"/>
    </row>
    <row r="85" spans="1:14" ht="15.45" customHeight="1" x14ac:dyDescent="0.3">
      <c r="A85" s="9"/>
      <c r="B85" s="26"/>
      <c r="C85"/>
      <c r="D85" s="33"/>
      <c r="E85" s="20"/>
      <c r="F85" s="20"/>
      <c r="G85"/>
      <c r="H85"/>
      <c r="I85"/>
      <c r="J85"/>
      <c r="K85"/>
      <c r="L85"/>
      <c r="N85" s="9"/>
    </row>
    <row r="86" spans="1:14" ht="15.45" customHeight="1" x14ac:dyDescent="0.3">
      <c r="A86" s="9"/>
      <c r="B86" s="26"/>
      <c r="C86"/>
      <c r="D86" s="33"/>
      <c r="E86" s="20"/>
      <c r="F86" s="20"/>
      <c r="G86"/>
      <c r="H86"/>
      <c r="I86"/>
      <c r="J86"/>
      <c r="K86"/>
      <c r="L86"/>
      <c r="N86" s="9"/>
    </row>
    <row r="87" spans="1:14" ht="15.45" customHeight="1" x14ac:dyDescent="0.3">
      <c r="A87" s="9"/>
      <c r="B87" s="26"/>
      <c r="C87"/>
      <c r="D87" s="33"/>
      <c r="E87" s="20"/>
      <c r="F87" s="20"/>
      <c r="G87"/>
      <c r="H87"/>
      <c r="I87"/>
      <c r="J87"/>
      <c r="K87"/>
      <c r="L87"/>
      <c r="N87" s="9"/>
    </row>
    <row r="88" spans="1:14" ht="15.45" customHeight="1" x14ac:dyDescent="0.3">
      <c r="A88" s="9"/>
      <c r="B88" s="26"/>
      <c r="C88"/>
      <c r="D88" s="33"/>
      <c r="E88" s="20"/>
      <c r="F88" s="20"/>
      <c r="G88"/>
      <c r="H88"/>
      <c r="I88"/>
      <c r="J88"/>
      <c r="K88"/>
      <c r="L88"/>
      <c r="N88" s="9"/>
    </row>
    <row r="89" spans="1:14" ht="15.45" customHeight="1" x14ac:dyDescent="0.3">
      <c r="A89" s="9"/>
      <c r="B89" s="26"/>
      <c r="C89"/>
      <c r="D89" s="33"/>
      <c r="E89" s="20"/>
      <c r="F89" s="20"/>
      <c r="G89"/>
      <c r="H89"/>
      <c r="I89"/>
      <c r="J89"/>
      <c r="K89"/>
      <c r="L89"/>
      <c r="N89" s="9"/>
    </row>
    <row r="90" spans="1:14" ht="15.45" customHeight="1" x14ac:dyDescent="0.3">
      <c r="A90" s="9"/>
      <c r="D90" s="34"/>
      <c r="N90" s="9"/>
    </row>
    <row r="91" spans="1:14" ht="15.45" customHeight="1" x14ac:dyDescent="0.3">
      <c r="A91" s="9"/>
      <c r="D91" s="34"/>
      <c r="N91" s="9"/>
    </row>
    <row r="92" spans="1:14" ht="15.45" customHeight="1" x14ac:dyDescent="0.3">
      <c r="A92" s="9"/>
      <c r="B92" s="9"/>
      <c r="C92" s="9"/>
      <c r="D92" s="9"/>
      <c r="E92" s="9"/>
      <c r="F92" s="9"/>
      <c r="G92" s="9"/>
      <c r="H92" s="9"/>
      <c r="I92" s="9"/>
      <c r="J92" s="9"/>
      <c r="K92" s="9"/>
      <c r="L92" s="9"/>
      <c r="M92" s="9"/>
      <c r="N92" s="9"/>
    </row>
  </sheetData>
  <autoFilter ref="C45:L54">
    <sortState ref="C46:L71">
      <sortCondition ref="G46:G67"/>
      <sortCondition ref="F46:F67"/>
    </sortState>
  </autoFilter>
  <printOptions horizontalCentered="1" verticalCentered="1"/>
  <pageMargins left="0.25" right="0.25" top="0.25" bottom="0.75" header="0.3" footer="0.3"/>
  <pageSetup paperSize="9" scale="46" orientation="landscape" r:id="rId1"/>
  <headerFooter>
    <oddFooter>&amp;CInternal use Only</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G25"/>
  <sheetViews>
    <sheetView showGridLines="0" zoomScale="85" zoomScaleNormal="85" workbookViewId="0">
      <selection activeCell="B1" sqref="B1"/>
    </sheetView>
  </sheetViews>
  <sheetFormatPr defaultColWidth="0" defaultRowHeight="14.4" zeroHeight="1" x14ac:dyDescent="0.3"/>
  <cols>
    <col min="1" max="1" width="3.44140625" customWidth="1"/>
    <col min="2" max="2" width="16.44140625" customWidth="1"/>
    <col min="3" max="3" width="15.6640625" customWidth="1"/>
    <col min="4" max="4" width="3.5546875" customWidth="1"/>
    <col min="5" max="5" width="16.109375" customWidth="1"/>
    <col min="6" max="6" width="6.6640625" customWidth="1"/>
    <col min="7" max="8" width="3.109375" customWidth="1"/>
    <col min="9" max="9" width="7.21875" customWidth="1"/>
    <col min="10" max="10" width="11.44140625" customWidth="1"/>
    <col min="11" max="11" width="3.5546875" customWidth="1"/>
    <col min="12" max="12" width="13.44140625" customWidth="1"/>
    <col min="13" max="13" width="17.21875" customWidth="1"/>
    <col min="14" max="14" width="3.109375" customWidth="1"/>
    <col min="15" max="15" width="11.44140625" customWidth="1"/>
    <col min="16" max="16" width="3.5546875" customWidth="1"/>
    <col min="17" max="17" width="22.44140625" customWidth="1"/>
    <col min="18" max="18" width="9.44140625" customWidth="1"/>
    <col min="19" max="20" width="11.44140625" customWidth="1"/>
    <col min="21" max="21" width="3.5546875" customWidth="1"/>
    <col min="22" max="22" width="22.44140625" customWidth="1"/>
    <col min="23" max="23" width="17.21875" customWidth="1"/>
    <col min="24" max="25" width="3.109375" customWidth="1"/>
    <col min="26" max="27" width="11.44140625" customWidth="1"/>
    <col min="28" max="28" width="11.33203125" customWidth="1"/>
    <col min="29" max="29" width="22.44140625" customWidth="1"/>
    <col min="30" max="30" width="11.44140625" customWidth="1"/>
    <col min="31" max="31" width="15.21875" customWidth="1"/>
    <col min="32" max="32" width="8.88671875" customWidth="1"/>
    <col min="33" max="33" width="8.5546875" customWidth="1"/>
    <col min="34" max="34" width="14.109375" customWidth="1"/>
    <col min="35" max="35" width="16.44140625" customWidth="1"/>
    <col min="36" max="36" width="11.44140625" customWidth="1"/>
    <col min="37" max="37" width="15.44140625" customWidth="1"/>
    <col min="38" max="38" width="10.6640625" customWidth="1"/>
    <col min="39" max="39" width="16.33203125" customWidth="1"/>
    <col min="40" max="40" width="3.5546875" customWidth="1"/>
    <col min="41" max="53" width="8.88671875" hidden="1" customWidth="1"/>
    <col min="54" max="59" width="0" hidden="1" customWidth="1"/>
    <col min="60" max="16384" width="8.88671875" hidden="1"/>
  </cols>
  <sheetData>
    <row r="1" spans="1:39" x14ac:dyDescent="0.3">
      <c r="A1" s="4"/>
      <c r="B1" s="4" t="s">
        <v>27</v>
      </c>
      <c r="E1" s="1" t="s">
        <v>19</v>
      </c>
      <c r="F1" s="3" t="s">
        <v>20</v>
      </c>
      <c r="G1" s="4"/>
      <c r="H1" s="4"/>
      <c r="I1" s="4"/>
      <c r="J1" s="4"/>
      <c r="L1" s="1" t="s">
        <v>53</v>
      </c>
      <c r="M1" t="s">
        <v>80</v>
      </c>
      <c r="Q1" s="1" t="s">
        <v>59</v>
      </c>
      <c r="R1" t="s">
        <v>122</v>
      </c>
      <c r="V1" s="1" t="s">
        <v>60</v>
      </c>
      <c r="W1" t="s">
        <v>80</v>
      </c>
      <c r="AC1" s="1" t="s">
        <v>26</v>
      </c>
      <c r="AD1" s="1" t="s">
        <v>20</v>
      </c>
      <c r="AK1" s="1" t="s">
        <v>51</v>
      </c>
      <c r="AL1" t="s">
        <v>122</v>
      </c>
    </row>
    <row r="2" spans="1:39" x14ac:dyDescent="0.3">
      <c r="A2" s="4"/>
      <c r="B2" s="7">
        <v>9</v>
      </c>
      <c r="E2" s="1" t="s">
        <v>18</v>
      </c>
      <c r="F2" s="4" t="s">
        <v>31</v>
      </c>
      <c r="G2" s="4" t="s">
        <v>30</v>
      </c>
      <c r="H2" s="4" t="s">
        <v>32</v>
      </c>
      <c r="I2" s="4" t="s">
        <v>122</v>
      </c>
      <c r="J2" s="4" t="s">
        <v>17</v>
      </c>
      <c r="AC2" s="1" t="s">
        <v>18</v>
      </c>
      <c r="AD2" s="4" t="s">
        <v>17</v>
      </c>
    </row>
    <row r="3" spans="1:39" x14ac:dyDescent="0.3">
      <c r="A3" s="5"/>
      <c r="E3" s="2" t="s">
        <v>10</v>
      </c>
      <c r="F3" s="5">
        <v>1</v>
      </c>
      <c r="G3" s="5"/>
      <c r="H3" s="5"/>
      <c r="I3" s="5"/>
      <c r="J3" s="5">
        <v>1</v>
      </c>
      <c r="L3" s="1" t="s">
        <v>28</v>
      </c>
      <c r="M3" s="3" t="s">
        <v>20</v>
      </c>
      <c r="Q3" s="1" t="s">
        <v>26</v>
      </c>
      <c r="R3" s="3" t="s">
        <v>20</v>
      </c>
      <c r="S3" s="4"/>
      <c r="V3" s="1" t="s">
        <v>26</v>
      </c>
      <c r="W3" s="3" t="s">
        <v>20</v>
      </c>
      <c r="AA3" s="4"/>
      <c r="AB3" s="4"/>
      <c r="AC3" s="2" t="s">
        <v>17</v>
      </c>
      <c r="AD3" s="5"/>
      <c r="AK3" s="1" t="s">
        <v>18</v>
      </c>
      <c r="AL3" t="s">
        <v>24</v>
      </c>
      <c r="AM3" s="4" t="s">
        <v>23</v>
      </c>
    </row>
    <row r="4" spans="1:39" x14ac:dyDescent="0.3">
      <c r="A4" s="5"/>
      <c r="E4" s="2" t="s">
        <v>0</v>
      </c>
      <c r="F4" s="5"/>
      <c r="G4" s="5">
        <v>1</v>
      </c>
      <c r="H4" s="5">
        <v>7</v>
      </c>
      <c r="I4" s="5"/>
      <c r="J4" s="5">
        <v>8</v>
      </c>
      <c r="L4" s="1" t="s">
        <v>18</v>
      </c>
      <c r="M4" s="4" t="s">
        <v>17</v>
      </c>
      <c r="Q4" s="1" t="s">
        <v>18</v>
      </c>
      <c r="R4" t="s">
        <v>122</v>
      </c>
      <c r="S4" s="4" t="s">
        <v>17</v>
      </c>
      <c r="V4" s="1" t="s">
        <v>18</v>
      </c>
      <c r="W4" s="4" t="s">
        <v>17</v>
      </c>
      <c r="AA4" s="4"/>
      <c r="AB4" s="4"/>
      <c r="AK4" s="2" t="s">
        <v>122</v>
      </c>
      <c r="AL4" s="5"/>
      <c r="AM4" s="7"/>
    </row>
    <row r="5" spans="1:39" x14ac:dyDescent="0.3">
      <c r="A5" s="5"/>
      <c r="E5" s="2" t="s">
        <v>122</v>
      </c>
      <c r="F5" s="5"/>
      <c r="G5" s="5"/>
      <c r="H5" s="5"/>
      <c r="I5" s="5"/>
      <c r="J5" s="5"/>
      <c r="L5" s="2" t="s">
        <v>17</v>
      </c>
      <c r="M5" s="7"/>
      <c r="Q5" s="2" t="s">
        <v>122</v>
      </c>
      <c r="R5" s="5"/>
      <c r="S5" s="5"/>
      <c r="V5" s="2" t="s">
        <v>17</v>
      </c>
      <c r="W5" s="5"/>
      <c r="AA5" s="5"/>
      <c r="AB5" s="5"/>
      <c r="AK5" s="2" t="s">
        <v>17</v>
      </c>
      <c r="AL5" s="5"/>
      <c r="AM5" s="7"/>
    </row>
    <row r="6" spans="1:39" x14ac:dyDescent="0.3">
      <c r="A6" s="5"/>
      <c r="E6" s="2" t="s">
        <v>17</v>
      </c>
      <c r="F6" s="5">
        <v>1</v>
      </c>
      <c r="G6" s="5">
        <v>1</v>
      </c>
      <c r="H6" s="5">
        <v>7</v>
      </c>
      <c r="I6" s="5"/>
      <c r="J6" s="5">
        <v>9</v>
      </c>
      <c r="Q6" s="2" t="s">
        <v>17</v>
      </c>
      <c r="R6" s="5"/>
      <c r="S6" s="5"/>
      <c r="AA6" s="5"/>
      <c r="AB6" s="5"/>
    </row>
    <row r="7" spans="1:39" x14ac:dyDescent="0.3">
      <c r="AA7" s="5"/>
      <c r="AB7" s="5"/>
    </row>
    <row r="8" spans="1:39" x14ac:dyDescent="0.3">
      <c r="E8" s="14"/>
      <c r="F8" s="14"/>
      <c r="AA8" s="5"/>
      <c r="AB8" s="5"/>
    </row>
    <row r="9" spans="1:39" x14ac:dyDescent="0.3">
      <c r="E9" s="14"/>
      <c r="F9" s="14"/>
      <c r="AA9" s="5"/>
      <c r="AB9" s="5"/>
    </row>
    <row r="10" spans="1:39" x14ac:dyDescent="0.3">
      <c r="E10" s="14"/>
      <c r="F10" s="14"/>
      <c r="G10" s="14"/>
      <c r="H10" s="14"/>
      <c r="I10" s="14"/>
    </row>
    <row r="11" spans="1:39" x14ac:dyDescent="0.3">
      <c r="E11" s="14"/>
      <c r="F11" s="14"/>
      <c r="G11" s="14"/>
      <c r="H11" s="14"/>
      <c r="I11" s="14"/>
    </row>
    <row r="12" spans="1:39" ht="13.8" hidden="1" customHeight="1" x14ac:dyDescent="0.3">
      <c r="E12" s="14"/>
      <c r="F12" s="14"/>
      <c r="G12" s="14"/>
      <c r="H12" s="14"/>
      <c r="I12" s="14"/>
    </row>
    <row r="13" spans="1:39" hidden="1" x14ac:dyDescent="0.3">
      <c r="E13" s="14"/>
      <c r="F13" s="14"/>
      <c r="G13" s="14"/>
      <c r="H13" s="14"/>
      <c r="I13" s="14"/>
    </row>
    <row r="14" spans="1:39" hidden="1" x14ac:dyDescent="0.3">
      <c r="E14" s="14"/>
      <c r="F14" s="14"/>
      <c r="G14" s="14"/>
      <c r="H14" s="14"/>
      <c r="I14" s="14"/>
    </row>
    <row r="15" spans="1:39" hidden="1" x14ac:dyDescent="0.3"/>
    <row r="16" spans="1:39" hidden="1" x14ac:dyDescent="0.3"/>
    <row r="17" hidden="1" x14ac:dyDescent="0.3"/>
    <row r="18" hidden="1" x14ac:dyDescent="0.3"/>
    <row r="19" hidden="1" x14ac:dyDescent="0.3"/>
    <row r="20" hidden="1" x14ac:dyDescent="0.3"/>
    <row r="21" hidden="1" x14ac:dyDescent="0.3"/>
    <row r="22" hidden="1" x14ac:dyDescent="0.3"/>
    <row r="23" hidden="1" x14ac:dyDescent="0.3"/>
    <row r="24" hidden="1" x14ac:dyDescent="0.3"/>
    <row r="25" hidden="1" x14ac:dyDescent="0.3"/>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44"/>
  <sheetViews>
    <sheetView showGridLines="0" showRowColHeaders="0" tabSelected="1" zoomScale="85" zoomScaleNormal="85" workbookViewId="0">
      <pane xSplit="1" ySplit="1" topLeftCell="B2" activePane="bottomRight" state="frozen"/>
      <selection activeCell="C33" sqref="C33"/>
      <selection pane="topRight" activeCell="C33" sqref="C33"/>
      <selection pane="bottomLeft" activeCell="C33" sqref="C33"/>
      <selection pane="bottomRight" activeCell="F1" sqref="F1:F10"/>
    </sheetView>
  </sheetViews>
  <sheetFormatPr defaultColWidth="0" defaultRowHeight="14.4" x14ac:dyDescent="0.3"/>
  <cols>
    <col min="1" max="1" width="14.44140625" customWidth="1"/>
    <col min="2" max="2" width="3" customWidth="1"/>
    <col min="3" max="3" width="11.109375" customWidth="1"/>
    <col min="4" max="4" width="6.109375" customWidth="1"/>
    <col min="5" max="5" width="16.21875" customWidth="1"/>
    <col min="6" max="6" width="9.44140625" customWidth="1"/>
    <col min="7" max="7" width="6.5546875" customWidth="1"/>
    <col min="8" max="8" width="23.109375" customWidth="1"/>
    <col min="9" max="9" width="80.88671875" customWidth="1"/>
    <col min="10" max="10" width="8.5546875" customWidth="1"/>
    <col min="11" max="12" width="15.109375" customWidth="1"/>
    <col min="13" max="13" width="14.6640625" customWidth="1"/>
    <col min="14" max="14" width="21.33203125" customWidth="1"/>
    <col min="15" max="16" width="31.109375" customWidth="1"/>
    <col min="17" max="18" width="10" bestFit="1" customWidth="1"/>
    <col min="19" max="19" width="16.21875" style="19" bestFit="1" customWidth="1"/>
    <col min="20" max="20" width="8.88671875" hidden="1" customWidth="1"/>
    <col min="21" max="21" width="23.109375" hidden="1" customWidth="1"/>
    <col min="22" max="25" width="10" hidden="1" customWidth="1"/>
    <col min="26" max="16384" width="8.88671875" hidden="1"/>
  </cols>
  <sheetData>
    <row r="1" spans="1:19" x14ac:dyDescent="0.3">
      <c r="A1" s="27" t="s">
        <v>36</v>
      </c>
      <c r="B1" s="27" t="s">
        <v>37</v>
      </c>
      <c r="C1" s="27" t="s">
        <v>38</v>
      </c>
      <c r="D1" s="27" t="s">
        <v>39</v>
      </c>
      <c r="E1" s="27" t="s">
        <v>40</v>
      </c>
      <c r="F1" s="27" t="s">
        <v>41</v>
      </c>
      <c r="G1" s="27" t="s">
        <v>42</v>
      </c>
      <c r="H1" s="27" t="s">
        <v>43</v>
      </c>
      <c r="I1" s="27" t="s">
        <v>44</v>
      </c>
      <c r="J1" s="27" t="s">
        <v>45</v>
      </c>
      <c r="K1" s="27" t="s">
        <v>46</v>
      </c>
      <c r="L1" s="27" t="s">
        <v>55</v>
      </c>
      <c r="M1" s="27" t="s">
        <v>47</v>
      </c>
      <c r="N1" s="27" t="s">
        <v>48</v>
      </c>
      <c r="O1" s="27" t="s">
        <v>49</v>
      </c>
      <c r="P1" s="27" t="s">
        <v>34</v>
      </c>
      <c r="Q1" s="27" t="s">
        <v>50</v>
      </c>
      <c r="R1" s="27" t="s">
        <v>51</v>
      </c>
      <c r="S1" s="28" t="s">
        <v>52</v>
      </c>
    </row>
    <row r="2" spans="1:19" x14ac:dyDescent="0.3">
      <c r="A2" t="s">
        <v>10</v>
      </c>
      <c r="B2" t="s">
        <v>31</v>
      </c>
      <c r="C2" t="s">
        <v>15</v>
      </c>
      <c r="D2">
        <v>18784</v>
      </c>
      <c r="E2" s="18">
        <v>43544.662499999999</v>
      </c>
      <c r="F2" t="s">
        <v>9</v>
      </c>
      <c r="G2" t="s">
        <v>57</v>
      </c>
      <c r="H2" t="s">
        <v>96</v>
      </c>
      <c r="I2" t="s">
        <v>78</v>
      </c>
      <c r="J2" t="s">
        <v>58</v>
      </c>
      <c r="K2" s="18">
        <v>43811.490972222222</v>
      </c>
      <c r="L2" t="s">
        <v>82</v>
      </c>
      <c r="M2" t="s">
        <v>4</v>
      </c>
      <c r="N2" t="s">
        <v>8</v>
      </c>
      <c r="O2" t="s">
        <v>81</v>
      </c>
      <c r="R2" t="e">
        <f>VLOOKUP(H2,'Query Dashboard Operações - All'!$B$6:$C$16,2,FALSE)</f>
        <v>#N/A</v>
      </c>
      <c r="S2" t="e">
        <f ca="1">IF(R2="Closed","Closed",ROUNDUP(TODAY()-E2,1))</f>
        <v>#N/A</v>
      </c>
    </row>
    <row r="3" spans="1:19" x14ac:dyDescent="0.3">
      <c r="A3" t="s">
        <v>0</v>
      </c>
      <c r="B3" t="s">
        <v>30</v>
      </c>
      <c r="C3" t="s">
        <v>98</v>
      </c>
      <c r="D3">
        <v>19760</v>
      </c>
      <c r="E3" s="18">
        <v>43592.895833333336</v>
      </c>
      <c r="F3" t="s">
        <v>99</v>
      </c>
      <c r="G3" t="s">
        <v>57</v>
      </c>
      <c r="H3" t="s">
        <v>96</v>
      </c>
      <c r="I3" t="s">
        <v>100</v>
      </c>
      <c r="J3" t="s">
        <v>97</v>
      </c>
      <c r="K3" s="18">
        <v>43811.367361111108</v>
      </c>
      <c r="L3" t="s">
        <v>101</v>
      </c>
      <c r="M3" t="s">
        <v>11</v>
      </c>
      <c r="N3" t="s">
        <v>12</v>
      </c>
      <c r="O3" t="s">
        <v>83</v>
      </c>
      <c r="R3" t="e">
        <f>VLOOKUP(H3,'Query Dashboard Operações - All'!$B$6:$C$16,2,FALSE)</f>
        <v>#N/A</v>
      </c>
      <c r="S3" t="e">
        <f t="shared" ref="S3:S10" ca="1" si="0">IF(R3="Closed","Closed",ROUNDUP(TODAY()-E3,1))</f>
        <v>#N/A</v>
      </c>
    </row>
    <row r="4" spans="1:19" x14ac:dyDescent="0.3">
      <c r="A4" t="s">
        <v>0</v>
      </c>
      <c r="B4" t="s">
        <v>32</v>
      </c>
      <c r="C4" t="s">
        <v>54</v>
      </c>
      <c r="D4">
        <v>20407</v>
      </c>
      <c r="E4" s="18">
        <v>43624.593055555553</v>
      </c>
      <c r="F4" t="s">
        <v>7</v>
      </c>
      <c r="G4" t="s">
        <v>57</v>
      </c>
      <c r="H4" t="s">
        <v>87</v>
      </c>
      <c r="I4" t="s">
        <v>79</v>
      </c>
      <c r="J4" t="s">
        <v>58</v>
      </c>
      <c r="K4" s="18">
        <v>43795.405555555553</v>
      </c>
      <c r="L4" t="s">
        <v>82</v>
      </c>
      <c r="M4" t="s">
        <v>16</v>
      </c>
      <c r="N4" t="s">
        <v>5</v>
      </c>
      <c r="O4" t="s">
        <v>84</v>
      </c>
      <c r="R4" t="str">
        <f>VLOOKUP(H4,'Query Dashboard Operações - All'!$B$6:$C$16,2,FALSE)</f>
        <v>Suspended</v>
      </c>
      <c r="S4">
        <f t="shared" ca="1" si="0"/>
        <v>193.5</v>
      </c>
    </row>
    <row r="5" spans="1:19" x14ac:dyDescent="0.3">
      <c r="A5" t="s">
        <v>0</v>
      </c>
      <c r="B5" t="s">
        <v>32</v>
      </c>
      <c r="C5" t="s">
        <v>102</v>
      </c>
      <c r="D5">
        <v>24272</v>
      </c>
      <c r="E5" s="18">
        <v>43815.90902777778</v>
      </c>
      <c r="G5" t="s">
        <v>57</v>
      </c>
      <c r="H5" t="s">
        <v>103</v>
      </c>
      <c r="I5" t="s">
        <v>104</v>
      </c>
      <c r="J5" t="s">
        <v>105</v>
      </c>
      <c r="K5" s="18">
        <v>43816.377083333333</v>
      </c>
      <c r="L5" t="s">
        <v>106</v>
      </c>
      <c r="M5" t="s">
        <v>107</v>
      </c>
      <c r="N5" t="s">
        <v>108</v>
      </c>
      <c r="R5" t="e">
        <f>VLOOKUP(H5,'Query Dashboard Operações - All'!$B$6:$C$16,2,FALSE)</f>
        <v>#N/A</v>
      </c>
      <c r="S5" t="e">
        <f t="shared" ca="1" si="0"/>
        <v>#N/A</v>
      </c>
    </row>
    <row r="6" spans="1:19" x14ac:dyDescent="0.3">
      <c r="A6" t="s">
        <v>0</v>
      </c>
      <c r="B6" t="s">
        <v>32</v>
      </c>
      <c r="C6" t="s">
        <v>109</v>
      </c>
      <c r="D6">
        <v>24030</v>
      </c>
      <c r="E6" s="18">
        <v>43802.95208333333</v>
      </c>
      <c r="F6" t="s">
        <v>110</v>
      </c>
      <c r="G6" t="s">
        <v>57</v>
      </c>
      <c r="H6" t="s">
        <v>95</v>
      </c>
      <c r="I6" t="s">
        <v>111</v>
      </c>
      <c r="J6" t="s">
        <v>112</v>
      </c>
      <c r="K6" s="18">
        <v>43816.465277777781</v>
      </c>
      <c r="L6" t="s">
        <v>82</v>
      </c>
      <c r="M6" t="s">
        <v>11</v>
      </c>
      <c r="N6" t="s">
        <v>12</v>
      </c>
      <c r="R6" t="e">
        <f>VLOOKUP(H6,'Query Dashboard Operações - All'!$B$6:$C$16,2,FALSE)</f>
        <v>#N/A</v>
      </c>
      <c r="S6" t="e">
        <f t="shared" ca="1" si="0"/>
        <v>#N/A</v>
      </c>
    </row>
    <row r="7" spans="1:19" x14ac:dyDescent="0.3">
      <c r="A7" t="s">
        <v>0</v>
      </c>
      <c r="B7" t="s">
        <v>32</v>
      </c>
      <c r="C7" t="s">
        <v>113</v>
      </c>
      <c r="D7">
        <v>23791</v>
      </c>
      <c r="E7" s="18">
        <v>43789.475694444445</v>
      </c>
      <c r="F7" t="s">
        <v>89</v>
      </c>
      <c r="G7" t="s">
        <v>57</v>
      </c>
      <c r="H7" t="s">
        <v>95</v>
      </c>
      <c r="I7" t="s">
        <v>114</v>
      </c>
      <c r="J7" t="s">
        <v>115</v>
      </c>
      <c r="K7" s="18">
        <v>43817.559027777781</v>
      </c>
      <c r="L7" t="s">
        <v>90</v>
      </c>
      <c r="M7" t="s">
        <v>11</v>
      </c>
      <c r="N7" t="s">
        <v>91</v>
      </c>
      <c r="R7" t="e">
        <f>VLOOKUP(H7,'Query Dashboard Operações - All'!$B$6:$C$16,2,FALSE)</f>
        <v>#N/A</v>
      </c>
      <c r="S7" t="e">
        <f t="shared" ca="1" si="0"/>
        <v>#N/A</v>
      </c>
    </row>
    <row r="8" spans="1:19" x14ac:dyDescent="0.3">
      <c r="A8" t="s">
        <v>0</v>
      </c>
      <c r="B8" t="s">
        <v>32</v>
      </c>
      <c r="C8" t="s">
        <v>116</v>
      </c>
      <c r="D8">
        <v>23472</v>
      </c>
      <c r="E8" s="18">
        <v>43770.96875</v>
      </c>
      <c r="F8" t="s">
        <v>99</v>
      </c>
      <c r="G8" t="s">
        <v>57</v>
      </c>
      <c r="H8" t="s">
        <v>95</v>
      </c>
      <c r="I8" t="s">
        <v>117</v>
      </c>
      <c r="J8" t="s">
        <v>85</v>
      </c>
      <c r="K8" s="18">
        <v>43817.720833333333</v>
      </c>
      <c r="L8" t="s">
        <v>106</v>
      </c>
      <c r="M8" t="s">
        <v>11</v>
      </c>
      <c r="N8" t="s">
        <v>5</v>
      </c>
      <c r="R8" t="e">
        <f>VLOOKUP(H8,'Query Dashboard Operações - All'!$B$6:$C$16,2,FALSE)</f>
        <v>#N/A</v>
      </c>
      <c r="S8" t="e">
        <f t="shared" ca="1" si="0"/>
        <v>#N/A</v>
      </c>
    </row>
    <row r="9" spans="1:19" x14ac:dyDescent="0.3">
      <c r="A9" t="s">
        <v>0</v>
      </c>
      <c r="B9" t="s">
        <v>32</v>
      </c>
      <c r="C9" t="s">
        <v>118</v>
      </c>
      <c r="D9">
        <v>24240</v>
      </c>
      <c r="E9" s="18">
        <v>43813.036111111112</v>
      </c>
      <c r="F9" t="s">
        <v>13</v>
      </c>
      <c r="G9" t="s">
        <v>57</v>
      </c>
      <c r="H9" t="s">
        <v>95</v>
      </c>
      <c r="I9" t="s">
        <v>119</v>
      </c>
      <c r="J9" t="s">
        <v>85</v>
      </c>
      <c r="K9" s="18">
        <v>43817.72152777778</v>
      </c>
      <c r="L9" t="s">
        <v>82</v>
      </c>
      <c r="M9" t="s">
        <v>11</v>
      </c>
      <c r="N9" t="s">
        <v>5</v>
      </c>
      <c r="R9" t="e">
        <f>VLOOKUP(H9,'Query Dashboard Operações - All'!$B$6:$C$16,2,FALSE)</f>
        <v>#N/A</v>
      </c>
      <c r="S9" t="e">
        <f t="shared" ca="1" si="0"/>
        <v>#N/A</v>
      </c>
    </row>
    <row r="10" spans="1:19" x14ac:dyDescent="0.3">
      <c r="A10" t="s">
        <v>0</v>
      </c>
      <c r="B10" t="s">
        <v>32</v>
      </c>
      <c r="C10" t="s">
        <v>120</v>
      </c>
      <c r="D10">
        <v>24288</v>
      </c>
      <c r="E10" s="18">
        <v>43816.729861111111</v>
      </c>
      <c r="F10" t="s">
        <v>9</v>
      </c>
      <c r="G10" t="s">
        <v>57</v>
      </c>
      <c r="H10" t="s">
        <v>96</v>
      </c>
      <c r="I10" t="s">
        <v>121</v>
      </c>
      <c r="J10" t="s">
        <v>115</v>
      </c>
      <c r="K10" s="18">
        <v>43817.761111111111</v>
      </c>
      <c r="L10" t="s">
        <v>82</v>
      </c>
      <c r="M10" t="s">
        <v>4</v>
      </c>
      <c r="N10" t="s">
        <v>8</v>
      </c>
      <c r="R10" t="e">
        <f>VLOOKUP(H10,'Query Dashboard Operações - All'!$B$6:$C$16,2,FALSE)</f>
        <v>#N/A</v>
      </c>
      <c r="S10" t="e">
        <f t="shared" ca="1" si="0"/>
        <v>#N/A</v>
      </c>
    </row>
    <row r="11" spans="1:19" x14ac:dyDescent="0.3">
      <c r="E11" s="18"/>
      <c r="K11" s="18"/>
      <c r="S11"/>
    </row>
    <row r="12" spans="1:19" x14ac:dyDescent="0.3">
      <c r="E12" s="18"/>
      <c r="K12" s="18"/>
      <c r="S12"/>
    </row>
    <row r="13" spans="1:19" x14ac:dyDescent="0.3">
      <c r="E13" s="18"/>
      <c r="K13" s="18"/>
      <c r="S13"/>
    </row>
    <row r="14" spans="1:19" x14ac:dyDescent="0.3">
      <c r="E14" s="18"/>
      <c r="K14" s="18"/>
      <c r="S14"/>
    </row>
    <row r="15" spans="1:19" x14ac:dyDescent="0.3">
      <c r="E15" s="18"/>
      <c r="K15" s="18"/>
      <c r="S15"/>
    </row>
    <row r="16" spans="1:19" x14ac:dyDescent="0.3">
      <c r="E16" s="18"/>
      <c r="K16" s="18"/>
      <c r="S16"/>
    </row>
    <row r="17" spans="5:19" x14ac:dyDescent="0.3">
      <c r="E17" s="18"/>
      <c r="K17" s="18"/>
      <c r="S17"/>
    </row>
    <row r="18" spans="5:19" x14ac:dyDescent="0.3">
      <c r="E18" s="18"/>
      <c r="K18" s="18"/>
      <c r="S18"/>
    </row>
    <row r="19" spans="5:19" x14ac:dyDescent="0.3">
      <c r="E19" s="18"/>
      <c r="K19" s="18"/>
      <c r="S19"/>
    </row>
    <row r="20" spans="5:19" x14ac:dyDescent="0.3">
      <c r="E20" s="18"/>
      <c r="K20" s="18"/>
      <c r="S20"/>
    </row>
    <row r="21" spans="5:19" x14ac:dyDescent="0.3">
      <c r="E21" s="18"/>
      <c r="K21" s="18"/>
      <c r="S21"/>
    </row>
    <row r="22" spans="5:19" x14ac:dyDescent="0.3">
      <c r="E22" s="18"/>
      <c r="K22" s="18"/>
      <c r="S22"/>
    </row>
    <row r="23" spans="5:19" x14ac:dyDescent="0.3">
      <c r="E23" s="18"/>
      <c r="K23" s="18"/>
      <c r="S23"/>
    </row>
    <row r="24" spans="5:19" x14ac:dyDescent="0.3">
      <c r="E24" s="18"/>
      <c r="K24" s="18"/>
      <c r="S24"/>
    </row>
    <row r="25" spans="5:19" x14ac:dyDescent="0.3">
      <c r="E25" s="18"/>
      <c r="K25" s="18"/>
      <c r="S25"/>
    </row>
    <row r="26" spans="5:19" x14ac:dyDescent="0.3">
      <c r="E26" s="18"/>
      <c r="K26" s="18"/>
      <c r="S26"/>
    </row>
    <row r="27" spans="5:19" x14ac:dyDescent="0.3">
      <c r="E27" s="18"/>
      <c r="K27" s="18"/>
      <c r="S27"/>
    </row>
    <row r="28" spans="5:19" x14ac:dyDescent="0.3">
      <c r="E28" s="18"/>
      <c r="K28" s="18"/>
      <c r="S28"/>
    </row>
    <row r="29" spans="5:19" x14ac:dyDescent="0.3">
      <c r="E29" s="18"/>
      <c r="K29" s="18"/>
      <c r="S29"/>
    </row>
    <row r="30" spans="5:19" x14ac:dyDescent="0.3">
      <c r="E30" s="18"/>
      <c r="K30" s="18"/>
      <c r="S30"/>
    </row>
    <row r="31" spans="5:19" x14ac:dyDescent="0.3">
      <c r="E31" s="18"/>
      <c r="K31" s="18"/>
      <c r="S31"/>
    </row>
    <row r="32" spans="5:19" x14ac:dyDescent="0.3">
      <c r="E32" s="18"/>
      <c r="K32" s="18"/>
      <c r="S32"/>
    </row>
    <row r="33" spans="5:19" x14ac:dyDescent="0.3">
      <c r="E33" s="18"/>
      <c r="K33" s="18"/>
      <c r="S33"/>
    </row>
    <row r="34" spans="5:19" x14ac:dyDescent="0.3">
      <c r="E34" s="18"/>
      <c r="K34" s="18"/>
      <c r="S34"/>
    </row>
    <row r="35" spans="5:19" x14ac:dyDescent="0.3">
      <c r="E35" s="18"/>
      <c r="K35" s="18"/>
      <c r="S35"/>
    </row>
    <row r="36" spans="5:19" x14ac:dyDescent="0.3">
      <c r="E36" s="18"/>
      <c r="K36" s="18"/>
      <c r="S36"/>
    </row>
    <row r="37" spans="5:19" x14ac:dyDescent="0.3">
      <c r="E37" s="18"/>
      <c r="K37" s="18"/>
      <c r="S37"/>
    </row>
    <row r="38" spans="5:19" x14ac:dyDescent="0.3">
      <c r="E38" s="18"/>
      <c r="K38" s="18"/>
      <c r="S38"/>
    </row>
    <row r="39" spans="5:19" x14ac:dyDescent="0.3">
      <c r="E39" s="18"/>
      <c r="K39" s="18"/>
      <c r="S39"/>
    </row>
    <row r="40" spans="5:19" x14ac:dyDescent="0.3">
      <c r="E40" s="18"/>
      <c r="K40" s="18"/>
      <c r="S40"/>
    </row>
    <row r="41" spans="5:19" x14ac:dyDescent="0.3">
      <c r="E41" s="18"/>
      <c r="K41" s="18"/>
      <c r="S41"/>
    </row>
    <row r="42" spans="5:19" x14ac:dyDescent="0.3">
      <c r="E42" s="18"/>
      <c r="K42" s="18"/>
      <c r="S42"/>
    </row>
    <row r="43" spans="5:19" x14ac:dyDescent="0.3">
      <c r="E43" s="18"/>
      <c r="K43" s="18"/>
      <c r="S43"/>
    </row>
    <row r="44" spans="5:19" x14ac:dyDescent="0.3">
      <c r="E44" s="18"/>
      <c r="K44" s="18"/>
      <c r="S44"/>
    </row>
  </sheetData>
  <sortState ref="A2:R21">
    <sortCondition ref="A2:A21"/>
    <sortCondition ref="B2:B2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22"/>
  <sheetViews>
    <sheetView zoomScale="85" zoomScaleNormal="85" workbookViewId="0">
      <selection activeCell="B17" sqref="B17:C22"/>
    </sheetView>
  </sheetViews>
  <sheetFormatPr defaultColWidth="0" defaultRowHeight="14.4" x14ac:dyDescent="0.3"/>
  <cols>
    <col min="1" max="1" width="12.6640625" bestFit="1" customWidth="1"/>
    <col min="2" max="2" width="52.6640625" bestFit="1" customWidth="1"/>
    <col min="3" max="3" width="10" bestFit="1" customWidth="1"/>
    <col min="4" max="16384" width="8.88671875" hidden="1"/>
  </cols>
  <sheetData>
    <row r="2" spans="1:3" ht="20.399999999999999" x14ac:dyDescent="0.3">
      <c r="A2" t="s">
        <v>75</v>
      </c>
      <c r="B2" s="25" t="s">
        <v>74</v>
      </c>
    </row>
    <row r="3" spans="1:3" ht="86.4" x14ac:dyDescent="0.3">
      <c r="A3" t="s">
        <v>72</v>
      </c>
      <c r="B3" s="24" t="s">
        <v>73</v>
      </c>
    </row>
    <row r="4" spans="1:3" ht="43.2" x14ac:dyDescent="0.3">
      <c r="A4" t="s">
        <v>71</v>
      </c>
      <c r="B4" s="8" t="s">
        <v>76</v>
      </c>
    </row>
    <row r="5" spans="1:3" x14ac:dyDescent="0.3">
      <c r="B5" s="23"/>
    </row>
    <row r="6" spans="1:3" x14ac:dyDescent="0.3">
      <c r="B6" s="6" t="s">
        <v>2</v>
      </c>
      <c r="C6" t="s">
        <v>22</v>
      </c>
    </row>
    <row r="7" spans="1:3" x14ac:dyDescent="0.3">
      <c r="B7" t="s">
        <v>88</v>
      </c>
      <c r="C7" t="s">
        <v>22</v>
      </c>
    </row>
    <row r="8" spans="1:3" x14ac:dyDescent="0.3">
      <c r="B8" s="6" t="s">
        <v>3</v>
      </c>
      <c r="C8" t="s">
        <v>21</v>
      </c>
    </row>
    <row r="9" spans="1:3" x14ac:dyDescent="0.3">
      <c r="B9" s="6" t="s">
        <v>14</v>
      </c>
      <c r="C9" t="s">
        <v>21</v>
      </c>
    </row>
    <row r="10" spans="1:3" x14ac:dyDescent="0.3">
      <c r="B10" s="6" t="s">
        <v>6</v>
      </c>
      <c r="C10" t="s">
        <v>21</v>
      </c>
    </row>
    <row r="11" spans="1:3" x14ac:dyDescent="0.3">
      <c r="B11" s="6" t="s">
        <v>1</v>
      </c>
      <c r="C11" t="s">
        <v>21</v>
      </c>
    </row>
    <row r="12" spans="1:3" x14ac:dyDescent="0.3">
      <c r="B12" t="s">
        <v>29</v>
      </c>
      <c r="C12" t="s">
        <v>21</v>
      </c>
    </row>
    <row r="13" spans="1:3" x14ac:dyDescent="0.3">
      <c r="B13" t="s">
        <v>33</v>
      </c>
      <c r="C13" t="s">
        <v>21</v>
      </c>
    </row>
    <row r="14" spans="1:3" x14ac:dyDescent="0.3">
      <c r="B14" t="s">
        <v>35</v>
      </c>
      <c r="C14" t="s">
        <v>21</v>
      </c>
    </row>
    <row r="15" spans="1:3" x14ac:dyDescent="0.3">
      <c r="B15" t="s">
        <v>86</v>
      </c>
      <c r="C15" t="s">
        <v>21</v>
      </c>
    </row>
    <row r="16" spans="1:3" x14ac:dyDescent="0.3">
      <c r="B16" s="6" t="s">
        <v>25</v>
      </c>
      <c r="C16" t="s">
        <v>87</v>
      </c>
    </row>
    <row r="17" spans="2:3" x14ac:dyDescent="0.3">
      <c r="B17" s="35" t="s">
        <v>92</v>
      </c>
      <c r="C17" t="s">
        <v>21</v>
      </c>
    </row>
    <row r="18" spans="2:3" x14ac:dyDescent="0.3">
      <c r="B18" s="35" t="s">
        <v>1</v>
      </c>
      <c r="C18" t="s">
        <v>21</v>
      </c>
    </row>
    <row r="19" spans="2:3" x14ac:dyDescent="0.3">
      <c r="B19" s="35" t="s">
        <v>93</v>
      </c>
      <c r="C19" t="s">
        <v>21</v>
      </c>
    </row>
    <row r="20" spans="2:3" x14ac:dyDescent="0.3">
      <c r="B20" s="35" t="s">
        <v>94</v>
      </c>
      <c r="C20" t="s">
        <v>21</v>
      </c>
    </row>
    <row r="21" spans="2:3" x14ac:dyDescent="0.3">
      <c r="B21" s="35" t="s">
        <v>95</v>
      </c>
      <c r="C21" t="s">
        <v>21</v>
      </c>
    </row>
    <row r="22" spans="2:3" x14ac:dyDescent="0.3">
      <c r="B22" s="35" t="s">
        <v>96</v>
      </c>
      <c r="C22"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Dashboard</vt:lpstr>
      <vt:lpstr>Pivot Table</vt:lpstr>
      <vt:lpstr>Tickets spreadsheet</vt:lpstr>
      <vt:lpstr>Query Dashboard Operações - All</vt:lpstr>
      <vt:lpstr>Dash_view</vt:lpstr>
      <vt:lpstr>Dashboard!Print_Area</vt:lpstr>
      <vt:lpstr>Dashboard!Print_Titles</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Teixeira</dc:creator>
  <cp:lastModifiedBy>Vinicius Teixeira</cp:lastModifiedBy>
  <cp:lastPrinted>2019-05-28T12:37:36Z</cp:lastPrinted>
  <dcterms:created xsi:type="dcterms:W3CDTF">2019-04-25T21:47:44Z</dcterms:created>
  <dcterms:modified xsi:type="dcterms:W3CDTF">2019-12-19T17:34:26Z</dcterms:modified>
</cp:coreProperties>
</file>